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336"/>
  </bookViews>
  <sheets>
    <sheet name="Приложение 1" sheetId="1" r:id="rId1"/>
  </sheets>
  <definedNames>
    <definedName name="_xlnm._FilterDatabase" localSheetId="0" hidden="1">'Приложение 1'!$A$15:$FB$28</definedName>
    <definedName name="_xlnm.Print_Titles" localSheetId="0">'Приложение 1'!$A:$B</definedName>
    <definedName name="_xlnm.Print_Area" localSheetId="0">'Приложение 1'!$A$1:$FB$48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U21" i="1" l="1"/>
  <c r="ES27" i="1"/>
  <c r="EP27" i="1"/>
  <c r="DY21" i="1"/>
  <c r="DW21" i="1"/>
  <c r="DT21" i="1"/>
  <c r="DQ21" i="1"/>
  <c r="DP21" i="1"/>
  <c r="DJ21" i="1"/>
  <c r="DB21" i="1"/>
  <c r="CZ21" i="1"/>
  <c r="CY21" i="1"/>
  <c r="CP21" i="1"/>
  <c r="CH21" i="1"/>
  <c r="CG21" i="1"/>
  <c r="BY21" i="1"/>
  <c r="BU21" i="1"/>
  <c r="C26" i="1"/>
  <c r="E22" i="1"/>
  <c r="E24" i="1"/>
  <c r="BX21" i="1" l="1"/>
  <c r="BX27" i="1" s="1"/>
  <c r="DV21" i="1" l="1"/>
  <c r="DS21" i="1"/>
  <c r="DN21" i="1"/>
  <c r="DM21" i="1"/>
  <c r="DB26" i="1"/>
  <c r="DK21" i="1"/>
  <c r="DH21" i="1"/>
  <c r="DG21" i="1"/>
  <c r="E25" i="1" l="1"/>
  <c r="E26" i="1" l="1"/>
  <c r="E23" i="1"/>
  <c r="E20" i="1"/>
  <c r="E19" i="1"/>
  <c r="E18" i="1"/>
  <c r="E17" i="1"/>
  <c r="DY22" i="1" l="1"/>
  <c r="DY19" i="1"/>
  <c r="DY17" i="1"/>
  <c r="FA16" i="1"/>
  <c r="EZ16" i="1"/>
  <c r="EX16" i="1"/>
  <c r="EW16" i="1"/>
  <c r="ES16" i="1"/>
  <c r="ER16" i="1"/>
  <c r="EE16" i="1"/>
  <c r="ED16" i="1"/>
  <c r="E21" i="1"/>
  <c r="E16" i="1"/>
  <c r="EB16" i="1"/>
  <c r="EA16" i="1"/>
  <c r="CW21" i="1"/>
  <c r="CV21" i="1"/>
  <c r="CT16" i="1"/>
  <c r="CS16" i="1"/>
  <c r="CQ16" i="1"/>
  <c r="CP16" i="1"/>
  <c r="CN16" i="1"/>
  <c r="CM16" i="1"/>
  <c r="CK16" i="1"/>
  <c r="CJ16" i="1"/>
  <c r="CH16" i="1"/>
  <c r="CG16" i="1"/>
  <c r="CE16" i="1"/>
  <c r="CD16" i="1"/>
  <c r="BV21" i="1"/>
  <c r="BR16" i="1"/>
  <c r="BS16" i="1"/>
  <c r="BP16" i="1"/>
  <c r="BO16" i="1"/>
  <c r="BF16" i="1"/>
  <c r="P16" i="1"/>
  <c r="Q16" i="1"/>
  <c r="BF21" i="1" l="1"/>
  <c r="BC16" i="1"/>
  <c r="BC21" i="1"/>
  <c r="AX21" i="1"/>
  <c r="AW21" i="1"/>
  <c r="AU21" i="1"/>
  <c r="AT21" i="1"/>
  <c r="AE21" i="1"/>
  <c r="M21" i="1"/>
  <c r="AI16" i="1" l="1"/>
  <c r="CH27" i="1" l="1"/>
  <c r="CG27" i="1"/>
  <c r="DB20" i="1" l="1"/>
  <c r="V16" i="1" l="1"/>
  <c r="AH16" i="1" l="1"/>
  <c r="AC16" i="1" l="1"/>
  <c r="AB16" i="1"/>
  <c r="Z16" i="1"/>
  <c r="Y16" i="1"/>
  <c r="W16" i="1"/>
  <c r="T16" i="1"/>
  <c r="S16" i="1"/>
  <c r="CB21" i="1" l="1"/>
  <c r="CA21" i="1"/>
  <c r="BM16" i="1" l="1"/>
  <c r="BL16" i="1"/>
  <c r="BJ16" i="1"/>
  <c r="BI16" i="1"/>
  <c r="BD16" i="1"/>
  <c r="BG16" i="1"/>
  <c r="BF27" i="1"/>
  <c r="EU20" i="1" l="1"/>
  <c r="DY20" i="1"/>
  <c r="EK16" i="1"/>
  <c r="EJ16" i="1"/>
  <c r="EJ21" i="1"/>
  <c r="EH16" i="1"/>
  <c r="EG16" i="1"/>
  <c r="AZ21" i="1" l="1"/>
  <c r="AZ16" i="1"/>
  <c r="AZ27" i="1" l="1"/>
  <c r="J21" i="1"/>
  <c r="CE21" i="1" l="1"/>
  <c r="DW16" i="1" l="1"/>
  <c r="DV16" i="1"/>
  <c r="DT16" i="1"/>
  <c r="DS16" i="1"/>
  <c r="DN16" i="1"/>
  <c r="DM16" i="1"/>
  <c r="DK16" i="1"/>
  <c r="DJ16" i="1"/>
  <c r="EP20" i="1" l="1"/>
  <c r="DH16" i="1" l="1"/>
  <c r="DG16" i="1"/>
  <c r="DG27" i="1" s="1"/>
  <c r="N16" i="1" l="1"/>
  <c r="M16" i="1"/>
  <c r="AF16" i="1"/>
  <c r="AE16" i="1"/>
  <c r="C20" i="1"/>
  <c r="DB18" i="1" l="1"/>
  <c r="DQ16" i="1" l="1"/>
  <c r="DP16" i="1"/>
  <c r="DB23" i="1" l="1"/>
  <c r="DB24" i="1"/>
  <c r="DB22" i="1"/>
  <c r="DB19" i="1"/>
  <c r="DB16" i="1" s="1"/>
  <c r="DE21" i="1"/>
  <c r="DE27" i="1" s="1"/>
  <c r="DD21" i="1"/>
  <c r="DD27" i="1" s="1"/>
  <c r="DQ27" i="1"/>
  <c r="DK27" i="1"/>
  <c r="DH27" i="1"/>
  <c r="DB27" i="1" l="1"/>
  <c r="DM27" i="1"/>
  <c r="DN27" i="1"/>
  <c r="DS27" i="1"/>
  <c r="DT27" i="1"/>
  <c r="DJ27" i="1"/>
  <c r="DP27" i="1"/>
  <c r="DV27" i="1"/>
  <c r="DW27" i="1"/>
  <c r="EK21" i="1"/>
  <c r="EK27" i="1" s="1"/>
  <c r="EH21" i="1"/>
  <c r="EG21" i="1"/>
  <c r="EE21" i="1"/>
  <c r="ED21" i="1"/>
  <c r="EB21" i="1"/>
  <c r="EA21" i="1"/>
  <c r="DY26" i="1"/>
  <c r="DY25" i="1"/>
  <c r="DY24" i="1"/>
  <c r="DY18" i="1"/>
  <c r="DY16" i="1" s="1"/>
  <c r="DY23" i="1"/>
  <c r="EN16" i="1"/>
  <c r="EM16" i="1"/>
  <c r="EN21" i="1"/>
  <c r="EM21" i="1"/>
  <c r="EP26" i="1"/>
  <c r="EP24" i="1"/>
  <c r="EP23" i="1"/>
  <c r="EP22" i="1"/>
  <c r="EP19" i="1"/>
  <c r="EP18" i="1"/>
  <c r="EP17" i="1"/>
  <c r="ES21" i="1"/>
  <c r="EP21" i="1" s="1"/>
  <c r="ER21" i="1"/>
  <c r="ER27" i="1" s="1"/>
  <c r="EP16" i="1"/>
  <c r="EU26" i="1"/>
  <c r="EU25" i="1"/>
  <c r="EU24" i="1"/>
  <c r="EU23" i="1"/>
  <c r="EU22" i="1"/>
  <c r="EU19" i="1"/>
  <c r="EU18" i="1"/>
  <c r="EU17" i="1"/>
  <c r="FA21" i="1"/>
  <c r="EZ21" i="1"/>
  <c r="EX21" i="1"/>
  <c r="EW21" i="1"/>
  <c r="CZ27" i="1"/>
  <c r="CY27" i="1"/>
  <c r="CW27" i="1"/>
  <c r="CV27" i="1"/>
  <c r="CN21" i="1"/>
  <c r="CM21" i="1"/>
  <c r="CB27" i="1"/>
  <c r="CA27" i="1"/>
  <c r="BY27" i="1"/>
  <c r="BA16" i="1"/>
  <c r="AX27" i="1"/>
  <c r="AW27" i="1"/>
  <c r="AU27" i="1"/>
  <c r="AT27" i="1"/>
  <c r="AR21" i="1"/>
  <c r="AR27" i="1" s="1"/>
  <c r="AQ21" i="1"/>
  <c r="AQ27" i="1" s="1"/>
  <c r="AO21" i="1"/>
  <c r="AO27" i="1" s="1"/>
  <c r="AN21" i="1"/>
  <c r="AN27" i="1" s="1"/>
  <c r="AL21" i="1"/>
  <c r="AL27" i="1" s="1"/>
  <c r="AK21" i="1"/>
  <c r="AK27" i="1" s="1"/>
  <c r="ED27" i="1" l="1"/>
  <c r="C19" i="1"/>
  <c r="EE27" i="1"/>
  <c r="C17" i="1"/>
  <c r="C25" i="1"/>
  <c r="EH27" i="1"/>
  <c r="C18" i="1"/>
  <c r="EN27" i="1"/>
  <c r="EU16" i="1"/>
  <c r="EZ27" i="1"/>
  <c r="FA27" i="1"/>
  <c r="EM27" i="1"/>
  <c r="EA27" i="1"/>
  <c r="C24" i="1"/>
  <c r="EB27" i="1"/>
  <c r="C22" i="1"/>
  <c r="EW27" i="1"/>
  <c r="C23" i="1"/>
  <c r="EJ27" i="1"/>
  <c r="EG27" i="1"/>
  <c r="EX27" i="1"/>
  <c r="C21" i="1" l="1"/>
  <c r="C16" i="1"/>
  <c r="DY27" i="1"/>
  <c r="EU27" i="1"/>
  <c r="E27" i="1"/>
  <c r="K21" i="1"/>
  <c r="K16" i="1"/>
  <c r="J16" i="1"/>
  <c r="CE27" i="1"/>
  <c r="H16" i="1"/>
  <c r="G16" i="1"/>
  <c r="H21" i="1"/>
  <c r="G21" i="1"/>
  <c r="CT21" i="1"/>
  <c r="CS21" i="1"/>
  <c r="CQ21" i="1"/>
  <c r="CK21" i="1"/>
  <c r="CJ21" i="1"/>
  <c r="CD21" i="1"/>
  <c r="BV27" i="1"/>
  <c r="BU27" i="1"/>
  <c r="BS21" i="1"/>
  <c r="BR21" i="1"/>
  <c r="BP21" i="1"/>
  <c r="BO21" i="1"/>
  <c r="BO27" i="1" s="1"/>
  <c r="BM21" i="1"/>
  <c r="BL21" i="1"/>
  <c r="BJ21" i="1"/>
  <c r="BI21" i="1"/>
  <c r="BG21" i="1"/>
  <c r="BD21" i="1"/>
  <c r="BA21" i="1"/>
  <c r="AI21" i="1"/>
  <c r="AH21" i="1"/>
  <c r="AF21" i="1"/>
  <c r="AC21" i="1"/>
  <c r="AB21" i="1"/>
  <c r="Z21" i="1"/>
  <c r="Y21" i="1"/>
  <c r="W21" i="1"/>
  <c r="V21" i="1"/>
  <c r="T21" i="1"/>
  <c r="S21" i="1"/>
  <c r="Q21" i="1"/>
  <c r="Q27" i="1" s="1"/>
  <c r="P21" i="1"/>
  <c r="N21" i="1"/>
  <c r="G27" i="1" l="1"/>
  <c r="C27" i="1"/>
  <c r="J27" i="1"/>
  <c r="M27" i="1"/>
  <c r="P27" i="1"/>
  <c r="S27" i="1"/>
  <c r="V27" i="1"/>
  <c r="Y27" i="1"/>
  <c r="AB27" i="1"/>
  <c r="AE27" i="1"/>
  <c r="AH27" i="1"/>
  <c r="BC27" i="1"/>
  <c r="BI27" i="1"/>
  <c r="BL27" i="1"/>
  <c r="BR27" i="1"/>
  <c r="CD27" i="1"/>
  <c r="CJ27" i="1"/>
  <c r="CM27" i="1"/>
  <c r="CP27" i="1"/>
  <c r="CS27" i="1"/>
  <c r="K27" i="1"/>
  <c r="N27" i="1"/>
  <c r="T27" i="1"/>
  <c r="W27" i="1"/>
  <c r="Z27" i="1"/>
  <c r="AC27" i="1"/>
  <c r="AF27" i="1"/>
  <c r="AI27" i="1"/>
  <c r="BA27" i="1"/>
  <c r="BD27" i="1"/>
  <c r="BG27" i="1"/>
  <c r="BJ27" i="1"/>
  <c r="BM27" i="1"/>
  <c r="BP27" i="1"/>
  <c r="BS27" i="1"/>
  <c r="CK27" i="1"/>
  <c r="CN27" i="1"/>
  <c r="CQ27" i="1"/>
  <c r="CT27" i="1"/>
  <c r="H27" i="1"/>
</calcChain>
</file>

<file path=xl/sharedStrings.xml><?xml version="1.0" encoding="utf-8"?>
<sst xmlns="http://schemas.openxmlformats.org/spreadsheetml/2006/main" count="687" uniqueCount="80">
  <si>
    <t>№ п/п</t>
  </si>
  <si>
    <t>Наименование группы главных администраторов бюджетных средств / наименование главных администраторов бюджетных средств</t>
  </si>
  <si>
    <t>Итоговая балльная оценка качества финансового менеджмента (Gn)</t>
  </si>
  <si>
    <t>1. Качество управления расходами бюджета</t>
  </si>
  <si>
    <t>Р 1.9. Качество планирования расходов: доля суммы изменений в сводную бюджетную роспись бюджета города за счет перераспределения ассигнований внутри ГАБС</t>
  </si>
  <si>
    <t>Р 1.11. Определение объема финансового обеспечения выполнения муниципальных заданий на оказание муниципальными учреждениями муниципальных услуг (выполнение работ) на основе нормативных затрат</t>
  </si>
  <si>
    <t>Р 1.12. Осуществление контроля ГАБС за выполнением муниципальным бюджетным и (или) автономным учреждением муниципального задания</t>
  </si>
  <si>
    <t>Р 1.13. Изучение мнения населения о качестве оказания муниципальных услуг (выполнения работ) в соответствии с установленным порядком</t>
  </si>
  <si>
    <t>Р 1.14. 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задания на оказание муниципальных услуг (выполнение работ)</t>
  </si>
  <si>
    <t>Р 1.15. Качество планирования расходов на предоставление субсидий подведомственным ГАБС муниципальным учреждениям на иные цели</t>
  </si>
  <si>
    <t>Р 1.16. Обеспечение открытости информации о ГАБС в отчетном году</t>
  </si>
  <si>
    <t>1.17. Доля исполненных бюджетных ассигнований</t>
  </si>
  <si>
    <t>1.18. Равномерность расходов</t>
  </si>
  <si>
    <t xml:space="preserve">1.19. Соблюдение порядка составления и ведения кассового плана исполнения бюджета города </t>
  </si>
  <si>
    <t>1.20. Качество составления ГАБС прогнозов отдельных кассовых выплат по расходам</t>
  </si>
  <si>
    <t>1.21. Доля дебиторской задолженности по расходам в общем объеме расходов</t>
  </si>
  <si>
    <t>1.22. Доля кредиторской задолженности по расходам в общем объеме расходов</t>
  </si>
  <si>
    <t>1.23.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</si>
  <si>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1.24. Динамика объема доходов муниципальных бюджетных и автономных учреждений, подведомственных ГАБС, от приносящей доход деятельности</t>
  </si>
  <si>
    <t xml:space="preserve">1.25.  Нарушение сроков доведения бюджетных ассигнований и (или) лимитов бюджетных обязательств до получателей средств бюджета </t>
  </si>
  <si>
    <t>1.26. Наличие предъявленных к оплате за счет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</si>
  <si>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1.27. Доля исполненных ГАБС исполнительных документов в общем объеме предъявленных к взысканию исполнительных документов</t>
  </si>
  <si>
    <t>1.28. Соблюдение сроков утверждения заказчиками планов-графиков закупок в Единой информационной системе в сфере закупок</t>
  </si>
  <si>
    <t>1.29. Соблюдение сроков предоставления на регистрацию принятых бюджетных обязательств по закупкам малого объема (до шестисот тысяч рублей) получателями бюджетных средств</t>
  </si>
  <si>
    <t>1.30. Наличие просроченной дебиторской задолженности по расходам</t>
  </si>
  <si>
    <t>1.31. Наличие просроченной кредиторской задолженности по расходам</t>
  </si>
  <si>
    <t>1.32. Эффективность управления кредиторской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</si>
  <si>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1.33. Эффективность управления дебиторской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</si>
  <si>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2. Качество управления доходами и источниками финансирования дефицита бюджета</t>
  </si>
  <si>
    <t>Р 2.1. Снижение уровня просроченной дебиторской задолженности по доходам бюджета города</t>
  </si>
  <si>
    <t xml:space="preserve">Р 2.4. Качество правовой базы ГАБС
</t>
  </si>
  <si>
    <t>Р 2.5. Качество планирования поступлений доходов ГАБС</t>
  </si>
  <si>
    <t>Р 2.6. Соблюдение порядка составления и ведения кассового плана исполнения бюджета города</t>
  </si>
  <si>
    <t>Р 2.7. Эффективность управления невыясненными поступлениями</t>
  </si>
  <si>
    <t>3. Качество ведения учета и составления бюджетной отчетности</t>
  </si>
  <si>
    <t xml:space="preserve">Р 3.2. Качество представленной бюджетной отчётности </t>
  </si>
  <si>
    <t>3.5. Объем незавершенного строительства</t>
  </si>
  <si>
    <t>4. Качество организации и осуществления внутреннего аудита</t>
  </si>
  <si>
    <t xml:space="preserve">Р 4.1.  Качество организации внутреннего финансового аудита </t>
  </si>
  <si>
    <t>5. Качество управления активами</t>
  </si>
  <si>
    <t>Р 5.1. Наличие выявленных в ходе инвентаризации недостач и хищений денежных средств и материальных ценностей</t>
  </si>
  <si>
    <t>Р 5.2. Наличие нарушений в части неэффективного использования муниципальной собственности, выявленных контрольно-счетной палатой города Югорска в ходе контрольных мероприятий</t>
  </si>
  <si>
    <t>оценка в баллах</t>
  </si>
  <si>
    <t>рейтинг</t>
  </si>
  <si>
    <t>значение показателя</t>
  </si>
  <si>
    <t>ГАБС, не имеющие подведомственные муниципальные учреждения</t>
  </si>
  <si>
    <t>Средняя итоговая балльная оценка качества финансового менеджмента ГАБС (MR)</t>
  </si>
  <si>
    <t>ГАБС,  имеющие подведомственные муниципальные учреждения</t>
  </si>
  <si>
    <t xml:space="preserve">Дума города Югорска </t>
  </si>
  <si>
    <t>1.</t>
  </si>
  <si>
    <t>Департамент финансов администрации города Югорска</t>
  </si>
  <si>
    <t>Департамент жилищно - коммунального и строительного комплекса администрации города Югорска</t>
  </si>
  <si>
    <t>Администрация города Югорска</t>
  </si>
  <si>
    <t>Департамент муниципальной собственности и градостроительства администрации города Югорска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</si>
  <si>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</si>
  <si>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</si>
  <si>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</si>
  <si>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-</t>
  </si>
  <si>
    <t>х</t>
  </si>
  <si>
    <t>2.</t>
  </si>
  <si>
    <t>Контрольно - счетная палата города Югорска</t>
  </si>
  <si>
    <t xml:space="preserve"> </t>
  </si>
  <si>
    <t>Рейтинговая оценка ®</t>
  </si>
  <si>
    <t>Приложение 1</t>
  </si>
  <si>
    <t>к пояснительной записке</t>
  </si>
  <si>
    <t>Р 1.3. Наличие и качество муниципальных правовых актов ГАБС, регулирующих внутренние бюджетные процедуры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</si>
  <si>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</si>
  <si>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</si>
  <si>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</si>
  <si>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</si>
  <si>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</si>
  <si>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</si>
  <si>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</si>
  <si>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 xml:space="preserve">Р 1.10. Соблюдение сроков представления ГАБС фрагментов реестров расходных обязательств в Департамент финансов </t>
  </si>
  <si>
    <t xml:space="preserve">Р 2.2.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</si>
  <si>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2.3.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</si>
  <si>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3.1.  Соблюдение сроков формирования и представления в Департамент финансов бюджетной отчётности об исполнении бюджета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</si>
  <si>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</si>
  <si>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</si>
  <si>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Сводный отчет о результатах мониторинга качества финансовго менеджмента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</si>
</sst>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8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1"/>
      <color indexed="8"/>
      <name val="Calibri"/>
      <family val="2"/>
      <charset val="204"/>
    </font>
    <font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30"/>
  <sheetViews>
    <sheetView tabSelected="1" view="pageBreakPreview" topLeftCell="A7" zoomScale="68" zoomScaleNormal="59" zoomScaleSheetLayoutView="68" workbookViewId="0">
      <pane xSplit="2" ySplit="9" topLeftCell="C20" activePane="bottomRight" state="frozen"/>
      <selection activeCell="A7" sqref="A7"/>
      <selection pane="topRight" activeCell="C7" sqref="C7"/>
      <selection pane="bottomLeft" activeCell="A12" sqref="A12"/>
      <selection pane="bottomRight" activeCell="C27" sqref="C27"/>
    </sheetView>
  </sheetViews>
  <sheetFormatPr defaultColWidth="9.109375" defaultRowHeight="13.8" x14ac:dyDescent="0.25"/>
  <cols>
    <col min="1" max="1" width="3.88671875" style="1" customWidth="1"/>
    <col min="2" max="2" width="49.6640625" style="1" customWidth="1"/>
    <col min="3" max="3" width="10.109375" style="8" customWidth="1"/>
    <col min="4" max="4" width="9.33203125" style="9" customWidth="1"/>
    <col min="5" max="5" width="9.6640625" style="8" customWidth="1"/>
    <col min="6" max="6" width="9.33203125" style="9" customWidth="1"/>
    <col min="7" max="7" width="10.6640625" style="8" customWidth="1"/>
    <col min="8" max="8" width="9.109375" style="8" customWidth="1"/>
    <col min="9" max="9" width="9.44140625" style="8" customWidth="1"/>
    <col min="10" max="10" width="10.6640625" style="8" customWidth="1"/>
    <col min="11" max="11" width="9.5546875" style="8" customWidth="1"/>
    <col min="12" max="12" width="9" style="8" customWidth="1"/>
    <col min="13" max="13" width="11" style="8" customWidth="1"/>
    <col min="14" max="14" width="9.6640625" style="8" customWidth="1"/>
    <col min="15" max="15" width="8.5546875" style="8" customWidth="1"/>
    <col min="16" max="16" width="11.33203125" style="10" customWidth="1"/>
    <col min="17" max="17" width="8.6640625" style="10" customWidth="1"/>
    <col min="18" max="18" width="10" style="10" customWidth="1"/>
    <col min="19" max="20" width="11.6640625" style="10" customWidth="1"/>
    <col min="21" max="21" width="10.109375" style="10" customWidth="1"/>
    <col min="22" max="22" width="11.6640625" style="8" customWidth="1"/>
    <col min="23" max="23" width="8.6640625" style="8" customWidth="1"/>
    <col min="24" max="24" width="9.5546875" style="8" customWidth="1"/>
    <col min="25" max="25" width="11.109375" style="8" customWidth="1"/>
    <col min="26" max="26" width="9" style="8" customWidth="1"/>
    <col min="27" max="27" width="9.33203125" style="8" customWidth="1"/>
    <col min="28" max="28" width="11.44140625" style="8" customWidth="1"/>
    <col min="29" max="29" width="12.109375" style="8" customWidth="1"/>
    <col min="30" max="30" width="9.44140625" style="8" customWidth="1"/>
    <col min="31" max="31" width="12.33203125" style="8" customWidth="1"/>
    <col min="32" max="32" width="10.88671875" style="8" customWidth="1"/>
    <col min="33" max="33" width="8.44140625" style="8" customWidth="1"/>
    <col min="34" max="34" width="11.6640625" style="10" customWidth="1"/>
    <col min="35" max="35" width="8.44140625" style="10" customWidth="1"/>
    <col min="36" max="36" width="8.109375" style="10" customWidth="1"/>
    <col min="37" max="37" width="10.33203125" style="10" customWidth="1"/>
    <col min="38" max="38" width="9.33203125" style="10" customWidth="1"/>
    <col min="39" max="39" width="10.109375" style="10" customWidth="1"/>
    <col min="40" max="40" width="11.6640625" style="10" customWidth="1"/>
    <col min="41" max="41" width="10.109375" style="10" customWidth="1"/>
    <col min="42" max="42" width="8.6640625" style="10" customWidth="1"/>
    <col min="43" max="43" width="12.109375" style="1" customWidth="1"/>
    <col min="44" max="44" width="10.44140625" style="1" customWidth="1"/>
    <col min="45" max="45" width="8" style="1" customWidth="1"/>
    <col min="46" max="46" width="11.5546875" style="10" customWidth="1"/>
    <col min="47" max="47" width="10.6640625" style="10" customWidth="1"/>
    <col min="48" max="48" width="10" style="10" customWidth="1"/>
    <col min="49" max="51" width="11.6640625" style="10" customWidth="1"/>
    <col min="52" max="52" width="14.6640625" style="10" customWidth="1"/>
    <col min="53" max="53" width="9.33203125" style="10" customWidth="1"/>
    <col min="54" max="54" width="9.44140625" style="10" customWidth="1"/>
    <col min="55" max="55" width="12.33203125" style="10" customWidth="1"/>
    <col min="56" max="56" width="10.5546875" style="10" customWidth="1"/>
    <col min="57" max="57" width="8.6640625" style="10" customWidth="1"/>
    <col min="58" max="58" width="13.109375" style="8" customWidth="1"/>
    <col min="59" max="59" width="9" style="8" customWidth="1"/>
    <col min="60" max="60" width="9.5546875" style="8" customWidth="1"/>
    <col min="61" max="61" width="11.5546875" style="10" customWidth="1"/>
    <col min="62" max="62" width="8.6640625" style="10" customWidth="1"/>
    <col min="63" max="63" width="8.33203125" style="10" customWidth="1"/>
    <col min="64" max="64" width="11.33203125" style="10" customWidth="1"/>
    <col min="65" max="65" width="9" style="10" customWidth="1"/>
    <col min="66" max="66" width="8.88671875" style="10" customWidth="1"/>
    <col min="67" max="67" width="12" style="8" customWidth="1"/>
    <col min="68" max="69" width="9.33203125" style="8" customWidth="1"/>
    <col min="70" max="70" width="10.88671875" style="8" customWidth="1"/>
    <col min="71" max="72" width="9.33203125" style="8" customWidth="1"/>
    <col min="73" max="73" width="10.6640625" style="8" customWidth="1"/>
    <col min="74" max="74" width="10.44140625" style="8" customWidth="1"/>
    <col min="75" max="75" width="9.33203125" style="8" customWidth="1"/>
    <col min="76" max="76" width="11.33203125" style="8" customWidth="1"/>
    <col min="77" max="78" width="9.33203125" style="8" customWidth="1"/>
    <col min="79" max="79" width="10.5546875" style="8" customWidth="1"/>
    <col min="80" max="81" width="9.33203125" style="8" customWidth="1"/>
    <col min="82" max="82" width="11.6640625" style="8" customWidth="1"/>
    <col min="83" max="84" width="9.33203125" style="8" customWidth="1"/>
    <col min="85" max="85" width="11.33203125" style="8" customWidth="1"/>
    <col min="86" max="87" width="9.33203125" style="8" customWidth="1"/>
    <col min="88" max="88" width="11.33203125" style="8" customWidth="1"/>
    <col min="89" max="90" width="9.33203125" style="8" customWidth="1"/>
    <col min="91" max="91" width="11.6640625" style="1" customWidth="1"/>
    <col min="92" max="93" width="9.33203125" style="1" customWidth="1"/>
    <col min="94" max="94" width="11.33203125" style="8" customWidth="1"/>
    <col min="95" max="95" width="9.33203125" style="8" customWidth="1"/>
    <col min="96" max="96" width="11.33203125" style="8" customWidth="1"/>
    <col min="97" max="97" width="12.109375" style="8" customWidth="1"/>
    <col min="98" max="98" width="9.33203125" style="8" customWidth="1"/>
    <col min="99" max="99" width="12.44140625" style="8" customWidth="1"/>
    <col min="100" max="100" width="11.6640625" style="8" customWidth="1"/>
    <col min="101" max="102" width="9.33203125" style="8" customWidth="1"/>
    <col min="103" max="103" width="11" style="8" customWidth="1"/>
    <col min="104" max="105" width="9.33203125" style="8" customWidth="1"/>
    <col min="106" max="106" width="8.88671875" style="8" customWidth="1"/>
    <col min="107" max="107" width="12.109375" style="8" customWidth="1"/>
    <col min="108" max="108" width="12" style="8" customWidth="1"/>
    <col min="109" max="109" width="12.109375" style="8" customWidth="1"/>
    <col min="110" max="110" width="12.6640625" style="1" customWidth="1"/>
    <col min="111" max="111" width="12" style="1" customWidth="1"/>
    <col min="112" max="112" width="11.5546875" style="1" customWidth="1"/>
    <col min="113" max="113" width="12.33203125" style="1" customWidth="1"/>
    <col min="114" max="114" width="10.109375" style="1" customWidth="1"/>
    <col min="115" max="115" width="10" style="1" customWidth="1"/>
    <col min="116" max="116" width="15.6640625" style="1" customWidth="1"/>
    <col min="117" max="117" width="11.44140625" style="1" customWidth="1"/>
    <col min="118" max="118" width="9.6640625" style="1" customWidth="1"/>
    <col min="119" max="119" width="11.6640625" style="10" customWidth="1"/>
    <col min="120" max="120" width="12.44140625" style="1" customWidth="1"/>
    <col min="121" max="121" width="13.109375" style="1" customWidth="1"/>
    <col min="122" max="122" width="11.6640625" style="1" customWidth="1"/>
    <col min="123" max="123" width="13.33203125" style="8" customWidth="1"/>
    <col min="124" max="125" width="13.109375" style="8" customWidth="1"/>
    <col min="126" max="126" width="11.109375" style="8" customWidth="1"/>
    <col min="127" max="127" width="11.5546875" style="8" customWidth="1"/>
    <col min="128" max="128" width="13.33203125" style="8" customWidth="1"/>
    <col min="129" max="129" width="9.6640625" style="11" customWidth="1"/>
    <col min="130" max="130" width="10.6640625" style="11" customWidth="1"/>
    <col min="131" max="131" width="10" style="8" customWidth="1"/>
    <col min="132" max="132" width="11.5546875" style="8" customWidth="1"/>
    <col min="133" max="133" width="14.33203125" style="8" customWidth="1"/>
    <col min="134" max="134" width="10.88671875" style="8" customWidth="1"/>
    <col min="135" max="135" width="10.6640625" style="8" customWidth="1"/>
    <col min="136" max="136" width="11.44140625" style="10" customWidth="1"/>
    <col min="137" max="137" width="10.6640625" style="10" customWidth="1"/>
    <col min="138" max="138" width="12.5546875" style="10" customWidth="1"/>
    <col min="139" max="139" width="12.33203125" style="10" customWidth="1"/>
    <col min="140" max="140" width="8.6640625" style="10" customWidth="1"/>
    <col min="141" max="141" width="11.109375" style="10" customWidth="1"/>
    <col min="142" max="142" width="12" style="1" customWidth="1"/>
    <col min="143" max="143" width="10.5546875" style="1" customWidth="1"/>
    <col min="144" max="144" width="11.33203125" style="1" customWidth="1"/>
    <col min="145" max="145" width="11.6640625" style="1" customWidth="1"/>
    <col min="146" max="146" width="9.6640625" style="12" customWidth="1"/>
    <col min="147" max="147" width="9.5546875" style="12" customWidth="1"/>
    <col min="148" max="148" width="9.88671875" style="1" customWidth="1"/>
    <col min="149" max="149" width="8.33203125" style="1" customWidth="1"/>
    <col min="150" max="151" width="11.109375" style="8" customWidth="1"/>
    <col min="152" max="152" width="10.5546875" style="8" customWidth="1"/>
    <col min="153" max="154" width="11.109375" style="8" customWidth="1"/>
    <col min="155" max="155" width="11.5546875" style="8" customWidth="1"/>
    <col min="156" max="156" width="9.109375" style="8" customWidth="1"/>
    <col min="157" max="157" width="14.33203125" style="8" customWidth="1"/>
    <col min="158" max="158" width="11.5546875" style="8" customWidth="1"/>
    <col min="159" max="16384" width="9.109375" style="1"/>
  </cols>
  <sheetData>
    <row r="1" spans="1:158" ht="13.95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"/>
      <c r="BG1" s="3"/>
      <c r="BH1" s="3"/>
      <c r="BI1" s="4"/>
      <c r="BJ1" s="4"/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5"/>
      <c r="CN1" s="5"/>
      <c r="CO1" s="5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"/>
      <c r="DG1" s="5"/>
      <c r="DH1" s="5"/>
      <c r="DI1" s="5"/>
      <c r="DJ1" s="5"/>
      <c r="DK1" s="5"/>
      <c r="DL1" s="5"/>
      <c r="DM1" s="5"/>
      <c r="DN1" s="5"/>
      <c r="DO1" s="4"/>
      <c r="DP1" s="5"/>
      <c r="DQ1" s="5"/>
      <c r="DR1" s="5"/>
      <c r="DS1" s="3"/>
      <c r="DT1" s="3"/>
      <c r="DU1" s="3"/>
      <c r="DV1" s="3"/>
      <c r="DW1" s="3"/>
      <c r="DX1" s="3"/>
      <c r="DY1" s="6"/>
      <c r="DZ1" s="6"/>
      <c r="EA1" s="3"/>
      <c r="EB1" s="3"/>
      <c r="EC1" s="3"/>
      <c r="ED1" s="3"/>
      <c r="EE1" s="3"/>
      <c r="EF1" s="4"/>
      <c r="EG1" s="4"/>
      <c r="EH1" s="4"/>
      <c r="EI1" s="4"/>
      <c r="EJ1" s="4"/>
      <c r="EK1" s="4"/>
      <c r="EL1" s="5"/>
      <c r="EM1" s="5"/>
      <c r="EN1" s="5"/>
      <c r="EO1" s="5"/>
      <c r="EP1" s="7"/>
      <c r="EQ1" s="7"/>
      <c r="ER1" s="5"/>
      <c r="ES1" s="5"/>
      <c r="ET1" s="3"/>
      <c r="EU1" s="3"/>
      <c r="EV1" s="3"/>
      <c r="EW1" s="3"/>
      <c r="EX1" s="3"/>
      <c r="EY1" s="3"/>
      <c r="EZ1" s="3"/>
      <c r="FA1" s="3"/>
      <c r="FB1" s="3"/>
    </row>
    <row r="2" spans="1:158" ht="13.95" x14ac:dyDescent="0.25">
      <c r="H2" s="50"/>
      <c r="I2" s="50"/>
      <c r="J2" s="50"/>
      <c r="K2" s="50"/>
      <c r="L2" s="50"/>
    </row>
    <row r="3" spans="1:158" ht="25.5" customHeight="1" x14ac:dyDescent="0.25">
      <c r="B3" s="7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8" ht="13.95" x14ac:dyDescent="0.25">
      <c r="B4" s="7"/>
      <c r="C4" s="13"/>
      <c r="D4" s="13"/>
      <c r="E4" s="13"/>
      <c r="F4" s="45"/>
      <c r="G4" s="49"/>
      <c r="H4" s="49"/>
      <c r="I4" s="49"/>
      <c r="J4" s="49"/>
      <c r="K4" s="49"/>
      <c r="L4" s="49"/>
      <c r="W4" s="75"/>
      <c r="X4" s="75"/>
      <c r="Y4" s="75"/>
    </row>
    <row r="5" spans="1:158" ht="13.95" x14ac:dyDescent="0.25">
      <c r="B5" s="7"/>
      <c r="C5" s="13"/>
      <c r="D5" s="13"/>
      <c r="E5" s="13"/>
      <c r="F5" s="45"/>
      <c r="G5" s="49"/>
      <c r="H5" s="49"/>
      <c r="I5" s="49"/>
      <c r="J5" s="49"/>
      <c r="K5" s="49"/>
      <c r="L5" s="49"/>
      <c r="V5" s="75" t="s">
        <v>61</v>
      </c>
      <c r="W5" s="75"/>
      <c r="X5" s="75"/>
      <c r="Y5" s="75"/>
    </row>
    <row r="6" spans="1:158" ht="13.95" x14ac:dyDescent="0.25">
      <c r="B6" s="7"/>
      <c r="C6" s="13"/>
      <c r="D6" s="13"/>
      <c r="E6" s="13"/>
      <c r="F6" s="45"/>
      <c r="G6" s="49"/>
      <c r="H6" s="49"/>
      <c r="I6" s="49"/>
      <c r="J6" s="49"/>
      <c r="K6" s="49"/>
      <c r="L6" s="49"/>
      <c r="V6" s="75"/>
      <c r="W6" s="75"/>
      <c r="X6" s="75"/>
      <c r="Y6" s="75"/>
    </row>
    <row r="7" spans="1:158" x14ac:dyDescent="0.25">
      <c r="B7" s="7"/>
      <c r="C7" s="48"/>
      <c r="D7" s="48"/>
      <c r="E7" s="48"/>
      <c r="F7" s="48"/>
      <c r="G7" s="49"/>
      <c r="H7" s="49"/>
      <c r="I7" s="49"/>
      <c r="J7" s="49"/>
      <c r="K7" s="49"/>
      <c r="L7" s="49"/>
      <c r="V7" s="50"/>
      <c r="W7" s="50"/>
      <c r="X7" s="75" t="s">
        <v>63</v>
      </c>
      <c r="Y7" s="75"/>
      <c r="Z7" s="75"/>
      <c r="AA7" s="75"/>
    </row>
    <row r="8" spans="1:158" x14ac:dyDescent="0.25">
      <c r="B8" s="7"/>
      <c r="C8" s="48"/>
      <c r="D8" s="48"/>
      <c r="E8" s="48"/>
      <c r="F8" s="48"/>
      <c r="G8" s="49"/>
      <c r="H8" s="49"/>
      <c r="I8" s="49"/>
      <c r="J8" s="49"/>
      <c r="K8" s="49"/>
      <c r="L8" s="49"/>
      <c r="V8" s="50"/>
      <c r="W8" s="50"/>
      <c r="X8" s="75" t="s">
        <v>64</v>
      </c>
      <c r="Y8" s="75"/>
      <c r="Z8" s="75"/>
      <c r="AA8" s="75"/>
    </row>
    <row r="9" spans="1:158" ht="13.95" x14ac:dyDescent="0.25">
      <c r="B9" s="7"/>
      <c r="C9" s="48"/>
      <c r="D9" s="48"/>
      <c r="E9" s="48"/>
      <c r="F9" s="48"/>
      <c r="G9" s="49"/>
      <c r="H9" s="49"/>
      <c r="I9" s="49"/>
      <c r="J9" s="49"/>
      <c r="K9" s="49"/>
      <c r="L9" s="49"/>
      <c r="V9" s="50"/>
      <c r="W9" s="50"/>
      <c r="X9" s="75"/>
      <c r="Y9" s="75"/>
      <c r="Z9" s="75"/>
      <c r="AA9" s="75"/>
    </row>
    <row r="10" spans="1:158" ht="13.95" x14ac:dyDescent="0.25">
      <c r="B10" s="7"/>
      <c r="C10" s="48"/>
      <c r="D10" s="48"/>
      <c r="E10" s="48"/>
      <c r="F10" s="48"/>
      <c r="G10" s="49"/>
      <c r="H10" s="49"/>
      <c r="I10" s="49"/>
      <c r="J10" s="49"/>
      <c r="K10" s="49"/>
      <c r="L10" s="49"/>
      <c r="V10" s="50"/>
      <c r="W10" s="50"/>
      <c r="X10" s="50"/>
      <c r="Y10" s="50"/>
    </row>
    <row r="11" spans="1:158" ht="29.25" customHeight="1" x14ac:dyDescent="0.35">
      <c r="B11" s="76" t="s">
        <v>79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158" ht="13.95" x14ac:dyDescent="0.25">
      <c r="S12" s="8"/>
      <c r="T12" s="8"/>
      <c r="U12" s="8"/>
      <c r="AT12" s="8"/>
      <c r="AU12" s="8"/>
      <c r="AV12" s="8"/>
      <c r="DO12" s="1"/>
    </row>
    <row r="13" spans="1:158" ht="171" customHeight="1" x14ac:dyDescent="0.25">
      <c r="A13" s="68" t="s">
        <v>0</v>
      </c>
      <c r="B13" s="68" t="s">
        <v>1</v>
      </c>
      <c r="C13" s="69" t="s">
        <v>2</v>
      </c>
      <c r="D13" s="70" t="s">
        <v>62</v>
      </c>
      <c r="E13" s="71" t="s">
        <v>3</v>
      </c>
      <c r="F13" s="72"/>
      <c r="G13" s="73" t="s">
        <v>66</v>
      </c>
      <c r="H13" s="73"/>
      <c r="I13" s="73"/>
      <c r="J13" s="73" t="s">
        <v>67</v>
      </c>
      <c r="K13" s="73"/>
      <c r="L13" s="73"/>
      <c r="M13" s="73" t="s">
        <v>65</v>
      </c>
      <c r="N13" s="73"/>
      <c r="O13" s="73"/>
      <c r="P13" s="73" t="s">
        <v>68</v>
      </c>
      <c r="Q13" s="73"/>
      <c r="R13" s="73"/>
      <c r="S13" s="73" t="s">
        <v>69</v>
      </c>
      <c r="T13" s="73"/>
      <c r="U13" s="73"/>
      <c r="V13" s="73" t="s">
        <v>70</v>
      </c>
      <c r="W13" s="73"/>
      <c r="X13" s="73"/>
      <c r="Y13" s="73" t="s">
        <v>71</v>
      </c>
      <c r="Z13" s="73"/>
      <c r="AA13" s="73"/>
      <c r="AB13" s="73" t="s">
        <v>72</v>
      </c>
      <c r="AC13" s="73"/>
      <c r="AD13" s="73"/>
      <c r="AE13" s="73" t="s">
        <v>4</v>
      </c>
      <c r="AF13" s="73"/>
      <c r="AG13" s="73"/>
      <c r="AH13" s="80" t="s">
        <v>73</v>
      </c>
      <c r="AI13" s="80"/>
      <c r="AJ13" s="80"/>
      <c r="AK13" s="73" t="s">
        <v>5</v>
      </c>
      <c r="AL13" s="73"/>
      <c r="AM13" s="73"/>
      <c r="AN13" s="80" t="s">
        <v>6</v>
      </c>
      <c r="AO13" s="80"/>
      <c r="AP13" s="80"/>
      <c r="AQ13" s="80" t="s">
        <v>7</v>
      </c>
      <c r="AR13" s="80"/>
      <c r="AS13" s="80"/>
      <c r="AT13" s="77" t="s">
        <v>8</v>
      </c>
      <c r="AU13" s="78"/>
      <c r="AV13" s="79"/>
      <c r="AW13" s="77" t="s">
        <v>9</v>
      </c>
      <c r="AX13" s="78"/>
      <c r="AY13" s="79"/>
      <c r="AZ13" s="77" t="s">
        <v>10</v>
      </c>
      <c r="BA13" s="78"/>
      <c r="BB13" s="79"/>
      <c r="BC13" s="73" t="s">
        <v>11</v>
      </c>
      <c r="BD13" s="73"/>
      <c r="BE13" s="73"/>
      <c r="BF13" s="73" t="s">
        <v>12</v>
      </c>
      <c r="BG13" s="73"/>
      <c r="BH13" s="73"/>
      <c r="BI13" s="80" t="s">
        <v>13</v>
      </c>
      <c r="BJ13" s="80"/>
      <c r="BK13" s="80"/>
      <c r="BL13" s="73" t="s">
        <v>14</v>
      </c>
      <c r="BM13" s="73"/>
      <c r="BN13" s="73"/>
      <c r="BO13" s="73" t="s">
        <v>15</v>
      </c>
      <c r="BP13" s="73"/>
      <c r="BQ13" s="73"/>
      <c r="BR13" s="73" t="s">
        <v>16</v>
      </c>
      <c r="BS13" s="73"/>
      <c r="BT13" s="73"/>
      <c r="BU13" s="73" t="s">
        <v>17</v>
      </c>
      <c r="BV13" s="73"/>
      <c r="BW13" s="73"/>
      <c r="BX13" s="73" t="s">
        <v>18</v>
      </c>
      <c r="BY13" s="73"/>
      <c r="BZ13" s="73"/>
      <c r="CA13" s="77" t="s">
        <v>19</v>
      </c>
      <c r="CB13" s="78"/>
      <c r="CC13" s="79"/>
      <c r="CD13" s="77" t="s">
        <v>20</v>
      </c>
      <c r="CE13" s="78"/>
      <c r="CF13" s="79"/>
      <c r="CG13" s="77" t="s">
        <v>21</v>
      </c>
      <c r="CH13" s="78"/>
      <c r="CI13" s="79"/>
      <c r="CJ13" s="77" t="s">
        <v>22</v>
      </c>
      <c r="CK13" s="78"/>
      <c r="CL13" s="79"/>
      <c r="CM13" s="80" t="s">
        <v>23</v>
      </c>
      <c r="CN13" s="80"/>
      <c r="CO13" s="80"/>
      <c r="CP13" s="73" t="s">
        <v>24</v>
      </c>
      <c r="CQ13" s="73"/>
      <c r="CR13" s="73"/>
      <c r="CS13" s="73" t="s">
        <v>25</v>
      </c>
      <c r="CT13" s="73"/>
      <c r="CU13" s="73"/>
      <c r="CV13" s="77" t="s">
        <v>26</v>
      </c>
      <c r="CW13" s="78"/>
      <c r="CX13" s="79"/>
      <c r="CY13" s="77" t="s">
        <v>27</v>
      </c>
      <c r="CZ13" s="78"/>
      <c r="DA13" s="79"/>
      <c r="DB13" s="71" t="s">
        <v>28</v>
      </c>
      <c r="DC13" s="72"/>
      <c r="DD13" s="77" t="s">
        <v>29</v>
      </c>
      <c r="DE13" s="78"/>
      <c r="DF13" s="79"/>
      <c r="DG13" s="77" t="s">
        <v>74</v>
      </c>
      <c r="DH13" s="78"/>
      <c r="DI13" s="79"/>
      <c r="DJ13" s="77" t="s">
        <v>75</v>
      </c>
      <c r="DK13" s="78"/>
      <c r="DL13" s="79"/>
      <c r="DM13" s="77" t="s">
        <v>30</v>
      </c>
      <c r="DN13" s="78"/>
      <c r="DO13" s="79"/>
      <c r="DP13" s="84" t="s">
        <v>31</v>
      </c>
      <c r="DQ13" s="85"/>
      <c r="DR13" s="86"/>
      <c r="DS13" s="77" t="s">
        <v>32</v>
      </c>
      <c r="DT13" s="78"/>
      <c r="DU13" s="79"/>
      <c r="DV13" s="78" t="s">
        <v>33</v>
      </c>
      <c r="DW13" s="78"/>
      <c r="DX13" s="79"/>
      <c r="DY13" s="82" t="s">
        <v>34</v>
      </c>
      <c r="DZ13" s="83"/>
      <c r="EA13" s="84" t="s">
        <v>76</v>
      </c>
      <c r="EB13" s="85"/>
      <c r="EC13" s="86"/>
      <c r="ED13" s="84" t="s">
        <v>35</v>
      </c>
      <c r="EE13" s="85"/>
      <c r="EF13" s="86"/>
      <c r="EG13" s="84" t="s">
        <v>77</v>
      </c>
      <c r="EH13" s="85"/>
      <c r="EI13" s="86"/>
      <c r="EJ13" s="77" t="s">
        <v>78</v>
      </c>
      <c r="EK13" s="78"/>
      <c r="EL13" s="79"/>
      <c r="EM13" s="77" t="s">
        <v>36</v>
      </c>
      <c r="EN13" s="78"/>
      <c r="EO13" s="79"/>
      <c r="EP13" s="71" t="s">
        <v>37</v>
      </c>
      <c r="EQ13" s="87"/>
      <c r="ER13" s="77" t="s">
        <v>38</v>
      </c>
      <c r="ES13" s="78"/>
      <c r="ET13" s="79"/>
      <c r="EU13" s="71" t="s">
        <v>39</v>
      </c>
      <c r="EV13" s="87"/>
      <c r="EW13" s="77" t="s">
        <v>40</v>
      </c>
      <c r="EX13" s="78"/>
      <c r="EY13" s="79"/>
      <c r="EZ13" s="77" t="s">
        <v>41</v>
      </c>
      <c r="FA13" s="78"/>
      <c r="FB13" s="79"/>
    </row>
    <row r="14" spans="1:158" ht="82.2" customHeight="1" x14ac:dyDescent="0.25">
      <c r="A14" s="68"/>
      <c r="B14" s="68"/>
      <c r="C14" s="69"/>
      <c r="D14" s="70"/>
      <c r="E14" s="14" t="s">
        <v>42</v>
      </c>
      <c r="F14" s="46" t="s">
        <v>43</v>
      </c>
      <c r="G14" s="15" t="s">
        <v>44</v>
      </c>
      <c r="H14" s="15" t="s">
        <v>42</v>
      </c>
      <c r="I14" s="15" t="s">
        <v>43</v>
      </c>
      <c r="J14" s="15" t="s">
        <v>44</v>
      </c>
      <c r="K14" s="15" t="s">
        <v>42</v>
      </c>
      <c r="L14" s="15" t="s">
        <v>43</v>
      </c>
      <c r="M14" s="15" t="s">
        <v>44</v>
      </c>
      <c r="N14" s="15" t="s">
        <v>42</v>
      </c>
      <c r="O14" s="15" t="s">
        <v>43</v>
      </c>
      <c r="P14" s="15" t="s">
        <v>44</v>
      </c>
      <c r="Q14" s="15" t="s">
        <v>42</v>
      </c>
      <c r="R14" s="15" t="s">
        <v>43</v>
      </c>
      <c r="S14" s="15" t="s">
        <v>44</v>
      </c>
      <c r="T14" s="15" t="s">
        <v>42</v>
      </c>
      <c r="U14" s="15" t="s">
        <v>43</v>
      </c>
      <c r="V14" s="15" t="s">
        <v>44</v>
      </c>
      <c r="W14" s="15" t="s">
        <v>42</v>
      </c>
      <c r="X14" s="15" t="s">
        <v>43</v>
      </c>
      <c r="Y14" s="15" t="s">
        <v>44</v>
      </c>
      <c r="Z14" s="15" t="s">
        <v>42</v>
      </c>
      <c r="AA14" s="15" t="s">
        <v>43</v>
      </c>
      <c r="AB14" s="15" t="s">
        <v>44</v>
      </c>
      <c r="AC14" s="15" t="s">
        <v>42</v>
      </c>
      <c r="AD14" s="15" t="s">
        <v>43</v>
      </c>
      <c r="AE14" s="15" t="s">
        <v>44</v>
      </c>
      <c r="AF14" s="15" t="s">
        <v>42</v>
      </c>
      <c r="AG14" s="15" t="s">
        <v>43</v>
      </c>
      <c r="AH14" s="51" t="s">
        <v>44</v>
      </c>
      <c r="AI14" s="51" t="s">
        <v>42</v>
      </c>
      <c r="AJ14" s="51" t="s">
        <v>43</v>
      </c>
      <c r="AK14" s="15" t="s">
        <v>44</v>
      </c>
      <c r="AL14" s="15" t="s">
        <v>42</v>
      </c>
      <c r="AM14" s="15" t="s">
        <v>43</v>
      </c>
      <c r="AN14" s="51" t="s">
        <v>44</v>
      </c>
      <c r="AO14" s="51" t="s">
        <v>42</v>
      </c>
      <c r="AP14" s="51" t="s">
        <v>43</v>
      </c>
      <c r="AQ14" s="51" t="s">
        <v>44</v>
      </c>
      <c r="AR14" s="51" t="s">
        <v>42</v>
      </c>
      <c r="AS14" s="51" t="s">
        <v>43</v>
      </c>
      <c r="AT14" s="15" t="s">
        <v>44</v>
      </c>
      <c r="AU14" s="15" t="s">
        <v>42</v>
      </c>
      <c r="AV14" s="15" t="s">
        <v>43</v>
      </c>
      <c r="AW14" s="15" t="s">
        <v>44</v>
      </c>
      <c r="AX14" s="15" t="s">
        <v>42</v>
      </c>
      <c r="AY14" s="15" t="s">
        <v>43</v>
      </c>
      <c r="AZ14" s="15" t="s">
        <v>44</v>
      </c>
      <c r="BA14" s="15" t="s">
        <v>42</v>
      </c>
      <c r="BB14" s="15" t="s">
        <v>43</v>
      </c>
      <c r="BC14" s="15" t="s">
        <v>44</v>
      </c>
      <c r="BD14" s="15" t="s">
        <v>42</v>
      </c>
      <c r="BE14" s="15" t="s">
        <v>43</v>
      </c>
      <c r="BF14" s="15" t="s">
        <v>44</v>
      </c>
      <c r="BG14" s="15" t="s">
        <v>42</v>
      </c>
      <c r="BH14" s="15" t="s">
        <v>43</v>
      </c>
      <c r="BI14" s="51" t="s">
        <v>44</v>
      </c>
      <c r="BJ14" s="51" t="s">
        <v>42</v>
      </c>
      <c r="BK14" s="51" t="s">
        <v>43</v>
      </c>
      <c r="BL14" s="15" t="s">
        <v>44</v>
      </c>
      <c r="BM14" s="15" t="s">
        <v>42</v>
      </c>
      <c r="BN14" s="15" t="s">
        <v>43</v>
      </c>
      <c r="BO14" s="15" t="s">
        <v>44</v>
      </c>
      <c r="BP14" s="15" t="s">
        <v>42</v>
      </c>
      <c r="BQ14" s="15" t="s">
        <v>43</v>
      </c>
      <c r="BR14" s="15" t="s">
        <v>44</v>
      </c>
      <c r="BS14" s="15" t="s">
        <v>42</v>
      </c>
      <c r="BT14" s="15" t="s">
        <v>43</v>
      </c>
      <c r="BU14" s="15" t="s">
        <v>44</v>
      </c>
      <c r="BV14" s="15" t="s">
        <v>42</v>
      </c>
      <c r="BW14" s="15" t="s">
        <v>43</v>
      </c>
      <c r="BX14" s="15" t="s">
        <v>44</v>
      </c>
      <c r="BY14" s="15" t="s">
        <v>42</v>
      </c>
      <c r="BZ14" s="15" t="s">
        <v>43</v>
      </c>
      <c r="CA14" s="15" t="s">
        <v>44</v>
      </c>
      <c r="CB14" s="15" t="s">
        <v>42</v>
      </c>
      <c r="CC14" s="15" t="s">
        <v>43</v>
      </c>
      <c r="CD14" s="15" t="s">
        <v>44</v>
      </c>
      <c r="CE14" s="15" t="s">
        <v>42</v>
      </c>
      <c r="CF14" s="15" t="s">
        <v>43</v>
      </c>
      <c r="CG14" s="15" t="s">
        <v>44</v>
      </c>
      <c r="CH14" s="15" t="s">
        <v>42</v>
      </c>
      <c r="CI14" s="15" t="s">
        <v>43</v>
      </c>
      <c r="CJ14" s="15" t="s">
        <v>44</v>
      </c>
      <c r="CK14" s="15" t="s">
        <v>42</v>
      </c>
      <c r="CL14" s="15" t="s">
        <v>43</v>
      </c>
      <c r="CM14" s="51" t="s">
        <v>44</v>
      </c>
      <c r="CN14" s="51" t="s">
        <v>42</v>
      </c>
      <c r="CO14" s="51" t="s">
        <v>43</v>
      </c>
      <c r="CP14" s="15" t="s">
        <v>44</v>
      </c>
      <c r="CQ14" s="15" t="s">
        <v>42</v>
      </c>
      <c r="CR14" s="15" t="s">
        <v>43</v>
      </c>
      <c r="CS14" s="15" t="s">
        <v>44</v>
      </c>
      <c r="CT14" s="15" t="s">
        <v>42</v>
      </c>
      <c r="CU14" s="15" t="s">
        <v>43</v>
      </c>
      <c r="CV14" s="15" t="s">
        <v>44</v>
      </c>
      <c r="CW14" s="15" t="s">
        <v>42</v>
      </c>
      <c r="CX14" s="15" t="s">
        <v>43</v>
      </c>
      <c r="CY14" s="15" t="s">
        <v>44</v>
      </c>
      <c r="CZ14" s="15" t="s">
        <v>42</v>
      </c>
      <c r="DA14" s="15" t="s">
        <v>43</v>
      </c>
      <c r="DB14" s="52" t="s">
        <v>42</v>
      </c>
      <c r="DC14" s="53" t="s">
        <v>43</v>
      </c>
      <c r="DD14" s="15" t="s">
        <v>44</v>
      </c>
      <c r="DE14" s="15" t="s">
        <v>42</v>
      </c>
      <c r="DF14" s="15" t="s">
        <v>43</v>
      </c>
      <c r="DG14" s="15" t="s">
        <v>44</v>
      </c>
      <c r="DH14" s="15" t="s">
        <v>42</v>
      </c>
      <c r="DI14" s="15" t="s">
        <v>43</v>
      </c>
      <c r="DJ14" s="15" t="s">
        <v>44</v>
      </c>
      <c r="DK14" s="15" t="s">
        <v>42</v>
      </c>
      <c r="DL14" s="15" t="s">
        <v>43</v>
      </c>
      <c r="DM14" s="15" t="s">
        <v>44</v>
      </c>
      <c r="DN14" s="15" t="s">
        <v>42</v>
      </c>
      <c r="DO14" s="15" t="s">
        <v>43</v>
      </c>
      <c r="DP14" s="51" t="s">
        <v>44</v>
      </c>
      <c r="DQ14" s="51" t="s">
        <v>42</v>
      </c>
      <c r="DR14" s="51" t="s">
        <v>43</v>
      </c>
      <c r="DS14" s="15" t="s">
        <v>44</v>
      </c>
      <c r="DT14" s="15" t="s">
        <v>42</v>
      </c>
      <c r="DU14" s="15" t="s">
        <v>43</v>
      </c>
      <c r="DV14" s="15" t="s">
        <v>44</v>
      </c>
      <c r="DW14" s="15" t="s">
        <v>42</v>
      </c>
      <c r="DX14" s="15" t="s">
        <v>43</v>
      </c>
      <c r="DY14" s="52" t="s">
        <v>42</v>
      </c>
      <c r="DZ14" s="52" t="s">
        <v>43</v>
      </c>
      <c r="EA14" s="15" t="s">
        <v>44</v>
      </c>
      <c r="EB14" s="15" t="s">
        <v>42</v>
      </c>
      <c r="EC14" s="15" t="s">
        <v>43</v>
      </c>
      <c r="ED14" s="15" t="s">
        <v>44</v>
      </c>
      <c r="EE14" s="15" t="s">
        <v>42</v>
      </c>
      <c r="EF14" s="15" t="s">
        <v>43</v>
      </c>
      <c r="EG14" s="15" t="s">
        <v>44</v>
      </c>
      <c r="EH14" s="15" t="s">
        <v>42</v>
      </c>
      <c r="EI14" s="15" t="s">
        <v>43</v>
      </c>
      <c r="EJ14" s="15" t="s">
        <v>44</v>
      </c>
      <c r="EK14" s="15" t="s">
        <v>42</v>
      </c>
      <c r="EL14" s="15" t="s">
        <v>43</v>
      </c>
      <c r="EM14" s="15" t="s">
        <v>44</v>
      </c>
      <c r="EN14" s="15" t="s">
        <v>42</v>
      </c>
      <c r="EO14" s="15" t="s">
        <v>43</v>
      </c>
      <c r="EP14" s="16" t="s">
        <v>42</v>
      </c>
      <c r="EQ14" s="16" t="s">
        <v>43</v>
      </c>
      <c r="ER14" s="15" t="s">
        <v>44</v>
      </c>
      <c r="ES14" s="15" t="s">
        <v>42</v>
      </c>
      <c r="ET14" s="15" t="s">
        <v>43</v>
      </c>
      <c r="EU14" s="16" t="s">
        <v>42</v>
      </c>
      <c r="EV14" s="16" t="s">
        <v>43</v>
      </c>
      <c r="EW14" s="15" t="s">
        <v>44</v>
      </c>
      <c r="EX14" s="15" t="s">
        <v>42</v>
      </c>
      <c r="EY14" s="15" t="s">
        <v>43</v>
      </c>
      <c r="EZ14" s="15" t="s">
        <v>44</v>
      </c>
      <c r="FA14" s="15" t="s">
        <v>42</v>
      </c>
      <c r="FB14" s="15" t="s">
        <v>43</v>
      </c>
    </row>
    <row r="15" spans="1:158" s="20" customFormat="1" ht="24.6" customHeight="1" x14ac:dyDescent="0.25">
      <c r="A15" s="17">
        <v>1</v>
      </c>
      <c r="B15" s="17">
        <v>2</v>
      </c>
      <c r="C15" s="18">
        <v>3</v>
      </c>
      <c r="D15" s="19">
        <v>4</v>
      </c>
      <c r="E15" s="18">
        <v>5</v>
      </c>
      <c r="F15" s="19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  <c r="W15" s="18">
        <v>23</v>
      </c>
      <c r="X15" s="18">
        <v>24</v>
      </c>
      <c r="Y15" s="18">
        <v>25</v>
      </c>
      <c r="Z15" s="18">
        <v>26</v>
      </c>
      <c r="AA15" s="18">
        <v>27</v>
      </c>
      <c r="AB15" s="18">
        <v>28</v>
      </c>
      <c r="AC15" s="18">
        <v>29</v>
      </c>
      <c r="AD15" s="18">
        <v>30</v>
      </c>
      <c r="AE15" s="18">
        <v>31</v>
      </c>
      <c r="AF15" s="18">
        <v>32</v>
      </c>
      <c r="AG15" s="18">
        <v>33</v>
      </c>
      <c r="AH15" s="17">
        <v>34</v>
      </c>
      <c r="AI15" s="17">
        <v>35</v>
      </c>
      <c r="AJ15" s="17">
        <v>36</v>
      </c>
      <c r="AK15" s="18">
        <v>37</v>
      </c>
      <c r="AL15" s="18">
        <v>38</v>
      </c>
      <c r="AM15" s="18">
        <v>39</v>
      </c>
      <c r="AN15" s="17">
        <v>40</v>
      </c>
      <c r="AO15" s="17">
        <v>41</v>
      </c>
      <c r="AP15" s="17">
        <v>42</v>
      </c>
      <c r="AQ15" s="17">
        <v>43</v>
      </c>
      <c r="AR15" s="17">
        <v>44</v>
      </c>
      <c r="AS15" s="17">
        <v>45</v>
      </c>
      <c r="AT15" s="18">
        <v>46</v>
      </c>
      <c r="AU15" s="18">
        <v>47</v>
      </c>
      <c r="AV15" s="18">
        <v>48</v>
      </c>
      <c r="AW15" s="18">
        <v>49</v>
      </c>
      <c r="AX15" s="18">
        <v>50</v>
      </c>
      <c r="AY15" s="18">
        <v>51</v>
      </c>
      <c r="AZ15" s="18">
        <v>52</v>
      </c>
      <c r="BA15" s="18">
        <v>53</v>
      </c>
      <c r="BB15" s="18">
        <v>54</v>
      </c>
      <c r="BC15" s="18">
        <v>55</v>
      </c>
      <c r="BD15" s="18">
        <v>56</v>
      </c>
      <c r="BE15" s="18">
        <v>57</v>
      </c>
      <c r="BF15" s="18">
        <v>58</v>
      </c>
      <c r="BG15" s="18">
        <v>59</v>
      </c>
      <c r="BH15" s="18">
        <v>60</v>
      </c>
      <c r="BI15" s="17">
        <v>61</v>
      </c>
      <c r="BJ15" s="17">
        <v>62</v>
      </c>
      <c r="BK15" s="17">
        <v>63</v>
      </c>
      <c r="BL15" s="18">
        <v>64</v>
      </c>
      <c r="BM15" s="18">
        <v>65</v>
      </c>
      <c r="BN15" s="18">
        <v>66</v>
      </c>
      <c r="BO15" s="18">
        <v>67</v>
      </c>
      <c r="BP15" s="18">
        <v>68</v>
      </c>
      <c r="BQ15" s="18">
        <v>69</v>
      </c>
      <c r="BR15" s="18">
        <v>70</v>
      </c>
      <c r="BS15" s="18">
        <v>71</v>
      </c>
      <c r="BT15" s="18">
        <v>72</v>
      </c>
      <c r="BU15" s="18">
        <v>73</v>
      </c>
      <c r="BV15" s="18">
        <v>74</v>
      </c>
      <c r="BW15" s="18">
        <v>75</v>
      </c>
      <c r="BX15" s="18">
        <v>76</v>
      </c>
      <c r="BY15" s="18">
        <v>77</v>
      </c>
      <c r="BZ15" s="18">
        <v>78</v>
      </c>
      <c r="CA15" s="18">
        <v>79</v>
      </c>
      <c r="CB15" s="18">
        <v>80</v>
      </c>
      <c r="CC15" s="18">
        <v>81</v>
      </c>
      <c r="CD15" s="18">
        <v>82</v>
      </c>
      <c r="CE15" s="18">
        <v>83</v>
      </c>
      <c r="CF15" s="18">
        <v>84</v>
      </c>
      <c r="CG15" s="18">
        <v>85</v>
      </c>
      <c r="CH15" s="18">
        <v>86</v>
      </c>
      <c r="CI15" s="18">
        <v>87</v>
      </c>
      <c r="CJ15" s="18">
        <v>88</v>
      </c>
      <c r="CK15" s="18">
        <v>89</v>
      </c>
      <c r="CL15" s="18">
        <v>90</v>
      </c>
      <c r="CM15" s="17">
        <v>91</v>
      </c>
      <c r="CN15" s="17">
        <v>92</v>
      </c>
      <c r="CO15" s="17">
        <v>93</v>
      </c>
      <c r="CP15" s="18">
        <v>94</v>
      </c>
      <c r="CQ15" s="18">
        <v>95</v>
      </c>
      <c r="CR15" s="18">
        <v>96</v>
      </c>
      <c r="CS15" s="18">
        <v>97</v>
      </c>
      <c r="CT15" s="18">
        <v>98</v>
      </c>
      <c r="CU15" s="18">
        <v>99</v>
      </c>
      <c r="CV15" s="18">
        <v>100</v>
      </c>
      <c r="CW15" s="18">
        <v>101</v>
      </c>
      <c r="CX15" s="18">
        <v>102</v>
      </c>
      <c r="CY15" s="18">
        <v>103</v>
      </c>
      <c r="CZ15" s="18">
        <v>104</v>
      </c>
      <c r="DA15" s="18">
        <v>105</v>
      </c>
      <c r="DB15" s="18">
        <v>106</v>
      </c>
      <c r="DC15" s="18">
        <v>107</v>
      </c>
      <c r="DD15" s="18">
        <v>108</v>
      </c>
      <c r="DE15" s="18">
        <v>109</v>
      </c>
      <c r="DF15" s="17">
        <v>110</v>
      </c>
      <c r="DG15" s="17">
        <v>111</v>
      </c>
      <c r="DH15" s="17">
        <v>112</v>
      </c>
      <c r="DI15" s="17">
        <v>113</v>
      </c>
      <c r="DJ15" s="17">
        <v>114</v>
      </c>
      <c r="DK15" s="17">
        <v>115</v>
      </c>
      <c r="DL15" s="17">
        <v>116</v>
      </c>
      <c r="DM15" s="17">
        <v>117</v>
      </c>
      <c r="DN15" s="17">
        <v>118</v>
      </c>
      <c r="DO15" s="17">
        <v>119</v>
      </c>
      <c r="DP15" s="17">
        <v>120</v>
      </c>
      <c r="DQ15" s="17">
        <v>121</v>
      </c>
      <c r="DR15" s="17">
        <v>122</v>
      </c>
      <c r="DS15" s="18">
        <v>123</v>
      </c>
      <c r="DT15" s="18">
        <v>124</v>
      </c>
      <c r="DU15" s="18">
        <v>125</v>
      </c>
      <c r="DV15" s="18">
        <v>126</v>
      </c>
      <c r="DW15" s="18">
        <v>127</v>
      </c>
      <c r="DX15" s="18">
        <v>128</v>
      </c>
      <c r="DY15" s="18">
        <v>129</v>
      </c>
      <c r="DZ15" s="18">
        <v>130</v>
      </c>
      <c r="EA15" s="18">
        <v>131</v>
      </c>
      <c r="EB15" s="18">
        <v>132</v>
      </c>
      <c r="EC15" s="18">
        <v>133</v>
      </c>
      <c r="ED15" s="18">
        <v>134</v>
      </c>
      <c r="EE15" s="18">
        <v>135</v>
      </c>
      <c r="EF15" s="18">
        <v>136</v>
      </c>
      <c r="EG15" s="18">
        <v>137</v>
      </c>
      <c r="EH15" s="18">
        <v>138</v>
      </c>
      <c r="EI15" s="17">
        <v>139</v>
      </c>
      <c r="EJ15" s="17">
        <v>140</v>
      </c>
      <c r="EK15" s="17">
        <v>141</v>
      </c>
      <c r="EL15" s="17">
        <v>142</v>
      </c>
      <c r="EM15" s="17">
        <v>143</v>
      </c>
      <c r="EN15" s="17">
        <v>144</v>
      </c>
      <c r="EO15" s="17">
        <v>145</v>
      </c>
      <c r="EP15" s="17">
        <v>146</v>
      </c>
      <c r="EQ15" s="17">
        <v>147</v>
      </c>
      <c r="ER15" s="17">
        <v>148</v>
      </c>
      <c r="ES15" s="17">
        <v>149</v>
      </c>
      <c r="ET15" s="18">
        <v>150</v>
      </c>
      <c r="EU15" s="18">
        <v>151</v>
      </c>
      <c r="EV15" s="18">
        <v>152</v>
      </c>
      <c r="EW15" s="18">
        <v>153</v>
      </c>
      <c r="EX15" s="18">
        <v>154</v>
      </c>
      <c r="EY15" s="18">
        <v>155</v>
      </c>
      <c r="EZ15" s="18">
        <v>156</v>
      </c>
      <c r="FA15" s="18">
        <v>157</v>
      </c>
      <c r="FB15" s="18">
        <v>158</v>
      </c>
    </row>
    <row r="16" spans="1:158" s="20" customFormat="1" ht="31.95" customHeight="1" x14ac:dyDescent="0.25">
      <c r="A16" s="36" t="s">
        <v>49</v>
      </c>
      <c r="B16" s="21" t="s">
        <v>45</v>
      </c>
      <c r="C16" s="40">
        <f>(C17+C18+C19+C20)/4</f>
        <v>98.541188111088005</v>
      </c>
      <c r="D16" s="42" t="s">
        <v>58</v>
      </c>
      <c r="E16" s="40">
        <f>(E17+E18+E19+E20)/4</f>
        <v>92.964164239650515</v>
      </c>
      <c r="F16" s="42" t="s">
        <v>58</v>
      </c>
      <c r="G16" s="54">
        <f>(G18+G19)/2</f>
        <v>100</v>
      </c>
      <c r="H16" s="54">
        <f>(H18+H19)/2</f>
        <v>100</v>
      </c>
      <c r="I16" s="54" t="s">
        <v>58</v>
      </c>
      <c r="J16" s="40">
        <f>(J18+J19)/2</f>
        <v>100</v>
      </c>
      <c r="K16" s="40">
        <f>(K18+K19)/2</f>
        <v>100</v>
      </c>
      <c r="L16" s="40" t="s">
        <v>58</v>
      </c>
      <c r="M16" s="40">
        <f>(M17+M18+M19+M20)/4</f>
        <v>100</v>
      </c>
      <c r="N16" s="40">
        <f>(N17+N18+N19+N20)/4</f>
        <v>100</v>
      </c>
      <c r="O16" s="40" t="s">
        <v>58</v>
      </c>
      <c r="P16" s="40">
        <f>(P17+P18+P19+P20)/4</f>
        <v>100</v>
      </c>
      <c r="Q16" s="40">
        <f>(Q17+Q18+Q19+Q20)/4</f>
        <v>100</v>
      </c>
      <c r="R16" s="40" t="s">
        <v>58</v>
      </c>
      <c r="S16" s="40">
        <f>(S17+S18+S19+S20)/4</f>
        <v>100</v>
      </c>
      <c r="T16" s="40">
        <f>(T17+T18+T19+T20)/4</f>
        <v>100</v>
      </c>
      <c r="U16" s="40" t="s">
        <v>58</v>
      </c>
      <c r="V16" s="40">
        <f>(V17+V18+V19+V20)/4</f>
        <v>100</v>
      </c>
      <c r="W16" s="40">
        <f>(W17+W18+W19+W20)/4</f>
        <v>100</v>
      </c>
      <c r="X16" s="40" t="s">
        <v>58</v>
      </c>
      <c r="Y16" s="40">
        <f>(Y17+Y18+Y19+Y20)/4</f>
        <v>100</v>
      </c>
      <c r="Z16" s="40">
        <f>(Z17+Z18+Z19+Z20)/4</f>
        <v>100</v>
      </c>
      <c r="AA16" s="40" t="s">
        <v>58</v>
      </c>
      <c r="AB16" s="40">
        <f>(AB17+AB18+AB19+AB20)/4</f>
        <v>100</v>
      </c>
      <c r="AC16" s="40">
        <f>(AC17+AC18+AC19+AC20)/4</f>
        <v>100</v>
      </c>
      <c r="AD16" s="40" t="s">
        <v>58</v>
      </c>
      <c r="AE16" s="40">
        <f>(AE17+AE18+AE19+AE20)/4</f>
        <v>93.974999999999994</v>
      </c>
      <c r="AF16" s="40">
        <f>(AF17+AF18+AF19+AF20)/4</f>
        <v>93.974999999999994</v>
      </c>
      <c r="AG16" s="40" t="s">
        <v>58</v>
      </c>
      <c r="AH16" s="40">
        <f>(AH17+AH18+AH19+AH20)/4</f>
        <v>100</v>
      </c>
      <c r="AI16" s="40">
        <f>(AI17+AI18+AI19+AI20)/4</f>
        <v>100</v>
      </c>
      <c r="AJ16" s="40" t="s">
        <v>58</v>
      </c>
      <c r="AK16" s="40" t="s">
        <v>57</v>
      </c>
      <c r="AL16" s="40" t="s">
        <v>57</v>
      </c>
      <c r="AM16" s="40" t="s">
        <v>58</v>
      </c>
      <c r="AN16" s="40" t="s">
        <v>57</v>
      </c>
      <c r="AO16" s="40" t="s">
        <v>57</v>
      </c>
      <c r="AP16" s="40" t="s">
        <v>58</v>
      </c>
      <c r="AQ16" s="40" t="s">
        <v>57</v>
      </c>
      <c r="AR16" s="40" t="s">
        <v>57</v>
      </c>
      <c r="AS16" s="40" t="s">
        <v>58</v>
      </c>
      <c r="AT16" s="40" t="s">
        <v>57</v>
      </c>
      <c r="AU16" s="40" t="s">
        <v>57</v>
      </c>
      <c r="AV16" s="40" t="s">
        <v>58</v>
      </c>
      <c r="AW16" s="40" t="s">
        <v>57</v>
      </c>
      <c r="AX16" s="40" t="s">
        <v>57</v>
      </c>
      <c r="AY16" s="40" t="s">
        <v>58</v>
      </c>
      <c r="AZ16" s="40">
        <f>(AZ18+AZ19)/2</f>
        <v>50</v>
      </c>
      <c r="BA16" s="40">
        <f>(BA18+BA19)/2</f>
        <v>50</v>
      </c>
      <c r="BB16" s="40" t="s">
        <v>58</v>
      </c>
      <c r="BC16" s="40">
        <f>(BC17+BC18+BC19+BC20)/4</f>
        <v>98.35</v>
      </c>
      <c r="BD16" s="40">
        <f>(BD17+BD18+BD19+BD20)/4</f>
        <v>99.724999999999994</v>
      </c>
      <c r="BE16" s="40" t="s">
        <v>58</v>
      </c>
      <c r="BF16" s="55">
        <f>(BF17+BF18+BF19+BF20)/4</f>
        <v>70.924999999999997</v>
      </c>
      <c r="BG16" s="54">
        <f>(BG17+BG18+BG19+BG20)/4</f>
        <v>75</v>
      </c>
      <c r="BH16" s="54" t="s">
        <v>58</v>
      </c>
      <c r="BI16" s="54">
        <f>(BI17+BI18+BI19+BI20)/4</f>
        <v>0.25</v>
      </c>
      <c r="BJ16" s="54">
        <f>(BJ17+BJ18+BJ19+BJ20)/4</f>
        <v>95</v>
      </c>
      <c r="BK16" s="54" t="s">
        <v>58</v>
      </c>
      <c r="BL16" s="54">
        <f>(BL17+BL18+BL19+BL20)/4</f>
        <v>7</v>
      </c>
      <c r="BM16" s="54">
        <f>(BM17+BM18+BM19+BM20)/4</f>
        <v>32.5</v>
      </c>
      <c r="BN16" s="54" t="s">
        <v>58</v>
      </c>
      <c r="BO16" s="40">
        <f>(BO17+BO18+BO19+BO20)/4</f>
        <v>0</v>
      </c>
      <c r="BP16" s="40">
        <f>(BP17+BP18+BP19+BP20)/4</f>
        <v>100</v>
      </c>
      <c r="BQ16" s="40" t="s">
        <v>58</v>
      </c>
      <c r="BR16" s="40">
        <f>(BR17+BR18+BR19+BR20)/4</f>
        <v>0</v>
      </c>
      <c r="BS16" s="56">
        <f>(BS17+BS18+BS19+BS20)/4</f>
        <v>100</v>
      </c>
      <c r="BT16" s="40" t="s">
        <v>58</v>
      </c>
      <c r="BU16" s="40" t="s">
        <v>57</v>
      </c>
      <c r="BV16" s="40" t="s">
        <v>57</v>
      </c>
      <c r="BW16" s="40" t="s">
        <v>58</v>
      </c>
      <c r="BX16" s="40" t="s">
        <v>57</v>
      </c>
      <c r="BY16" s="40" t="s">
        <v>57</v>
      </c>
      <c r="BZ16" s="40" t="s">
        <v>58</v>
      </c>
      <c r="CA16" s="54" t="s">
        <v>57</v>
      </c>
      <c r="CB16" s="54" t="s">
        <v>57</v>
      </c>
      <c r="CC16" s="54" t="s">
        <v>58</v>
      </c>
      <c r="CD16" s="40">
        <f>(CD17+CD18+CD19+CD20)/4</f>
        <v>0</v>
      </c>
      <c r="CE16" s="40">
        <f>(CE17+CE18+CE19+CE20)/4</f>
        <v>75</v>
      </c>
      <c r="CF16" s="40" t="s">
        <v>58</v>
      </c>
      <c r="CG16" s="40">
        <f>CG19</f>
        <v>100</v>
      </c>
      <c r="CH16" s="40">
        <f>CH19</f>
        <v>100</v>
      </c>
      <c r="CI16" s="40" t="s">
        <v>58</v>
      </c>
      <c r="CJ16" s="40">
        <f>(CJ17+CJ18+CJ19+CJ20)/4</f>
        <v>100</v>
      </c>
      <c r="CK16" s="40">
        <f>(CK17+CK18+CK19+CK20)/4</f>
        <v>100</v>
      </c>
      <c r="CL16" s="40" t="s">
        <v>58</v>
      </c>
      <c r="CM16" s="40">
        <f>(CM17+CM18+CM19+CM20)/4</f>
        <v>99.5</v>
      </c>
      <c r="CN16" s="40">
        <f>(CN17+CN18+CN19+CN20)/4</f>
        <v>99.5</v>
      </c>
      <c r="CO16" s="40" t="s">
        <v>58</v>
      </c>
      <c r="CP16" s="40">
        <f>(CP17+CP18+CP19+CP20)/4</f>
        <v>100</v>
      </c>
      <c r="CQ16" s="40">
        <f>(CQ17+CQ18+CQ19+CQ20)/4</f>
        <v>100</v>
      </c>
      <c r="CR16" s="40" t="s">
        <v>58</v>
      </c>
      <c r="CS16" s="40">
        <f>(CS17+CS18+CS19+CS20)/4</f>
        <v>100</v>
      </c>
      <c r="CT16" s="40">
        <f>(CT17+CT18+CT19+CT20)/4</f>
        <v>100</v>
      </c>
      <c r="CU16" s="40" t="s">
        <v>58</v>
      </c>
      <c r="CV16" s="40" t="s">
        <v>57</v>
      </c>
      <c r="CW16" s="40" t="s">
        <v>57</v>
      </c>
      <c r="CX16" s="40" t="s">
        <v>58</v>
      </c>
      <c r="CY16" s="40" t="s">
        <v>57</v>
      </c>
      <c r="CZ16" s="40" t="s">
        <v>57</v>
      </c>
      <c r="DA16" s="40" t="s">
        <v>58</v>
      </c>
      <c r="DB16" s="40">
        <f>(DB18+DB19+DB20)/3</f>
        <v>100</v>
      </c>
      <c r="DC16" s="42" t="s">
        <v>58</v>
      </c>
      <c r="DD16" s="42" t="s">
        <v>58</v>
      </c>
      <c r="DE16" s="42" t="s">
        <v>58</v>
      </c>
      <c r="DF16" s="40" t="s">
        <v>58</v>
      </c>
      <c r="DG16" s="40">
        <f>(DG18+DG19+DG20)/3</f>
        <v>100</v>
      </c>
      <c r="DH16" s="40">
        <f>(DH18+DH19+DH20)/3</f>
        <v>100</v>
      </c>
      <c r="DI16" s="40" t="s">
        <v>58</v>
      </c>
      <c r="DJ16" s="40">
        <f>(DJ18+DJ19+DJ20)/3</f>
        <v>100</v>
      </c>
      <c r="DK16" s="40">
        <f>(DK18+DK19+DK20)/3</f>
        <v>100</v>
      </c>
      <c r="DL16" s="40" t="s">
        <v>58</v>
      </c>
      <c r="DM16" s="40">
        <f>(DM18+DM19+DM20)/3</f>
        <v>100</v>
      </c>
      <c r="DN16" s="40">
        <f>(DN18+DN19+DN20)/3</f>
        <v>100</v>
      </c>
      <c r="DO16" s="40" t="s">
        <v>58</v>
      </c>
      <c r="DP16" s="54">
        <f>(DP18+DP19)/2</f>
        <v>98.300000000000011</v>
      </c>
      <c r="DQ16" s="54">
        <f>(DQ18+DQ19)/2</f>
        <v>100</v>
      </c>
      <c r="DR16" s="54" t="s">
        <v>58</v>
      </c>
      <c r="DS16" s="54">
        <f>(DS18+DS19)/2</f>
        <v>0</v>
      </c>
      <c r="DT16" s="54">
        <f>(DT18+DT19)/2</f>
        <v>100</v>
      </c>
      <c r="DU16" s="40" t="s">
        <v>58</v>
      </c>
      <c r="DV16" s="54">
        <f>(DV18+DV19)/2</f>
        <v>0</v>
      </c>
      <c r="DW16" s="54">
        <f>(DW18+DW19)/2</f>
        <v>100</v>
      </c>
      <c r="DX16" s="40" t="s">
        <v>58</v>
      </c>
      <c r="DY16" s="40">
        <f>(DY17+DY18+DY19+DY20)/4</f>
        <v>100</v>
      </c>
      <c r="DZ16" s="40" t="s">
        <v>58</v>
      </c>
      <c r="EA16" s="40">
        <f>(EA17+EA18+EA19+EA20)/4</f>
        <v>100</v>
      </c>
      <c r="EB16" s="40">
        <f>(EB17+EB18+EB19+EB20)/4</f>
        <v>100</v>
      </c>
      <c r="EC16" s="40" t="s">
        <v>58</v>
      </c>
      <c r="ED16" s="40">
        <f>(ED17+ED18+ED19+ED20)/4</f>
        <v>100</v>
      </c>
      <c r="EE16" s="40">
        <f>(EE17+EE18+EE19+EE20)/4</f>
        <v>100</v>
      </c>
      <c r="EF16" s="40" t="s">
        <v>58</v>
      </c>
      <c r="EG16" s="40">
        <f>(EG17+EG18+EG19+EG20)/4</f>
        <v>100</v>
      </c>
      <c r="EH16" s="40">
        <f>(EH17+EH18+EH19+EH20)/4</f>
        <v>100</v>
      </c>
      <c r="EI16" s="40" t="s">
        <v>58</v>
      </c>
      <c r="EJ16" s="40">
        <f>(EJ17+EJ18+EJ19+EJ20)/4</f>
        <v>100</v>
      </c>
      <c r="EK16" s="40">
        <f>(EK17+EK18+EK19+EK20)/4</f>
        <v>100</v>
      </c>
      <c r="EL16" s="40" t="s">
        <v>58</v>
      </c>
      <c r="EM16" s="54">
        <f>EM19</f>
        <v>0</v>
      </c>
      <c r="EN16" s="54">
        <f>EN19</f>
        <v>100</v>
      </c>
      <c r="EO16" s="40" t="s">
        <v>58</v>
      </c>
      <c r="EP16" s="40">
        <f>ES16</f>
        <v>100</v>
      </c>
      <c r="EQ16" s="40" t="s">
        <v>58</v>
      </c>
      <c r="ER16" s="40">
        <f>(ER18+ER19+ER17+ER20)/4</f>
        <v>100</v>
      </c>
      <c r="ES16" s="40">
        <f>(ES18+ES19+ES17+ES20)/4</f>
        <v>100</v>
      </c>
      <c r="ET16" s="40" t="s">
        <v>58</v>
      </c>
      <c r="EU16" s="40">
        <f>(EX16+FA16)/2</f>
        <v>100</v>
      </c>
      <c r="EV16" s="40" t="s">
        <v>58</v>
      </c>
      <c r="EW16" s="40">
        <f>(EW18+EW19+EW17+EW20)/4</f>
        <v>100</v>
      </c>
      <c r="EX16" s="40">
        <f>(EX18+EX19+EX17+EX20)/4</f>
        <v>100</v>
      </c>
      <c r="EY16" s="40" t="s">
        <v>58</v>
      </c>
      <c r="EZ16" s="40">
        <f>(EZ18+EZ19+EZ17+EZ20)/4</f>
        <v>100</v>
      </c>
      <c r="FA16" s="40">
        <f>(FA18+FA19+FA17+FA20)/4</f>
        <v>100</v>
      </c>
      <c r="FB16" s="40" t="s">
        <v>58</v>
      </c>
    </row>
    <row r="17" spans="1:158" s="20" customFormat="1" ht="18.600000000000001" customHeight="1" x14ac:dyDescent="0.3">
      <c r="A17" s="17"/>
      <c r="B17" s="37" t="s">
        <v>48</v>
      </c>
      <c r="C17" s="39">
        <f>(E17+DY17+EP17+EU17)/4</f>
        <v>98.96710526315789</v>
      </c>
      <c r="D17" s="41">
        <v>3</v>
      </c>
      <c r="E17" s="39">
        <f>(N17+Q17+T17+W17+Z17+AC17+AF17+AI17+BD17+BG17+BJ17+BM17+BP17+BS17+CE17+CK17+CN17+CQ17+CT17)/19</f>
        <v>95.868421052631575</v>
      </c>
      <c r="F17" s="41">
        <v>3</v>
      </c>
      <c r="G17" s="57" t="s">
        <v>57</v>
      </c>
      <c r="H17" s="57" t="s">
        <v>57</v>
      </c>
      <c r="I17" s="57" t="s">
        <v>57</v>
      </c>
      <c r="J17" s="39" t="s">
        <v>57</v>
      </c>
      <c r="K17" s="39" t="s">
        <v>57</v>
      </c>
      <c r="L17" s="39" t="s">
        <v>57</v>
      </c>
      <c r="M17" s="39">
        <v>100</v>
      </c>
      <c r="N17" s="39">
        <v>100</v>
      </c>
      <c r="O17" s="41">
        <v>1</v>
      </c>
      <c r="P17" s="39">
        <v>100</v>
      </c>
      <c r="Q17" s="39">
        <v>100</v>
      </c>
      <c r="R17" s="41">
        <v>1</v>
      </c>
      <c r="S17" s="39">
        <v>100</v>
      </c>
      <c r="T17" s="39">
        <v>100</v>
      </c>
      <c r="U17" s="41">
        <v>1</v>
      </c>
      <c r="V17" s="39">
        <v>100</v>
      </c>
      <c r="W17" s="39">
        <v>100</v>
      </c>
      <c r="X17" s="41">
        <v>1</v>
      </c>
      <c r="Y17" s="39">
        <v>100</v>
      </c>
      <c r="Z17" s="39">
        <v>100</v>
      </c>
      <c r="AA17" s="41">
        <v>1</v>
      </c>
      <c r="AB17" s="39">
        <v>100</v>
      </c>
      <c r="AC17" s="39">
        <v>100</v>
      </c>
      <c r="AD17" s="41">
        <v>1</v>
      </c>
      <c r="AE17" s="39">
        <v>91.5</v>
      </c>
      <c r="AF17" s="39">
        <v>91.5</v>
      </c>
      <c r="AG17" s="41">
        <v>3</v>
      </c>
      <c r="AH17" s="39">
        <v>100</v>
      </c>
      <c r="AI17" s="39">
        <v>100</v>
      </c>
      <c r="AJ17" s="41">
        <v>1</v>
      </c>
      <c r="AK17" s="39" t="s">
        <v>57</v>
      </c>
      <c r="AL17" s="39" t="s">
        <v>57</v>
      </c>
      <c r="AM17" s="39" t="s">
        <v>57</v>
      </c>
      <c r="AN17" s="39" t="s">
        <v>57</v>
      </c>
      <c r="AO17" s="39" t="s">
        <v>57</v>
      </c>
      <c r="AP17" s="39" t="s">
        <v>57</v>
      </c>
      <c r="AQ17" s="39" t="s">
        <v>57</v>
      </c>
      <c r="AR17" s="39" t="s">
        <v>57</v>
      </c>
      <c r="AS17" s="39" t="s">
        <v>57</v>
      </c>
      <c r="AT17" s="39" t="s">
        <v>57</v>
      </c>
      <c r="AU17" s="39" t="s">
        <v>57</v>
      </c>
      <c r="AV17" s="39" t="s">
        <v>57</v>
      </c>
      <c r="AW17" s="39" t="s">
        <v>57</v>
      </c>
      <c r="AX17" s="39" t="s">
        <v>57</v>
      </c>
      <c r="AY17" s="39" t="s">
        <v>57</v>
      </c>
      <c r="AZ17" s="57" t="s">
        <v>57</v>
      </c>
      <c r="BA17" s="57" t="s">
        <v>57</v>
      </c>
      <c r="BB17" s="57" t="s">
        <v>57</v>
      </c>
      <c r="BC17" s="57">
        <v>100</v>
      </c>
      <c r="BD17" s="57">
        <v>100</v>
      </c>
      <c r="BE17" s="58">
        <v>1</v>
      </c>
      <c r="BF17" s="59">
        <v>-20.399999999999999</v>
      </c>
      <c r="BG17" s="57">
        <v>100</v>
      </c>
      <c r="BH17" s="58">
        <v>1</v>
      </c>
      <c r="BI17" s="58">
        <v>0</v>
      </c>
      <c r="BJ17" s="57">
        <v>100</v>
      </c>
      <c r="BK17" s="58">
        <v>1</v>
      </c>
      <c r="BL17" s="58">
        <v>7</v>
      </c>
      <c r="BM17" s="57">
        <v>30</v>
      </c>
      <c r="BN17" s="58">
        <v>2</v>
      </c>
      <c r="BO17" s="39">
        <v>0</v>
      </c>
      <c r="BP17" s="39">
        <v>100</v>
      </c>
      <c r="BQ17" s="41">
        <v>1</v>
      </c>
      <c r="BR17" s="39">
        <v>0</v>
      </c>
      <c r="BS17" s="39">
        <v>100</v>
      </c>
      <c r="BT17" s="41">
        <v>1</v>
      </c>
      <c r="BU17" s="39" t="s">
        <v>57</v>
      </c>
      <c r="BV17" s="39" t="s">
        <v>57</v>
      </c>
      <c r="BW17" s="39" t="s">
        <v>57</v>
      </c>
      <c r="BX17" s="39" t="s">
        <v>57</v>
      </c>
      <c r="BY17" s="39" t="s">
        <v>57</v>
      </c>
      <c r="BZ17" s="39" t="s">
        <v>57</v>
      </c>
      <c r="CA17" s="57" t="s">
        <v>57</v>
      </c>
      <c r="CB17" s="57" t="s">
        <v>57</v>
      </c>
      <c r="CC17" s="57" t="s">
        <v>57</v>
      </c>
      <c r="CD17" s="39">
        <v>0</v>
      </c>
      <c r="CE17" s="39">
        <v>100</v>
      </c>
      <c r="CF17" s="41">
        <v>1</v>
      </c>
      <c r="CG17" s="39" t="s">
        <v>57</v>
      </c>
      <c r="CH17" s="39" t="s">
        <v>57</v>
      </c>
      <c r="CI17" s="39" t="s">
        <v>57</v>
      </c>
      <c r="CJ17" s="39">
        <v>100</v>
      </c>
      <c r="CK17" s="39">
        <v>100</v>
      </c>
      <c r="CL17" s="41">
        <v>1</v>
      </c>
      <c r="CM17" s="39">
        <v>100</v>
      </c>
      <c r="CN17" s="39">
        <v>100</v>
      </c>
      <c r="CO17" s="58">
        <v>1</v>
      </c>
      <c r="CP17" s="39">
        <v>100</v>
      </c>
      <c r="CQ17" s="39">
        <v>100</v>
      </c>
      <c r="CR17" s="41">
        <v>1</v>
      </c>
      <c r="CS17" s="39">
        <v>100</v>
      </c>
      <c r="CT17" s="39">
        <v>100</v>
      </c>
      <c r="CU17" s="41">
        <v>1</v>
      </c>
      <c r="CV17" s="39" t="s">
        <v>57</v>
      </c>
      <c r="CW17" s="39" t="s">
        <v>57</v>
      </c>
      <c r="CX17" s="39" t="s">
        <v>57</v>
      </c>
      <c r="CY17" s="39" t="s">
        <v>57</v>
      </c>
      <c r="CZ17" s="39" t="s">
        <v>57</v>
      </c>
      <c r="DA17" s="39" t="s">
        <v>57</v>
      </c>
      <c r="DB17" s="39" t="s">
        <v>57</v>
      </c>
      <c r="DC17" s="41" t="s">
        <v>57</v>
      </c>
      <c r="DD17" s="41" t="s">
        <v>57</v>
      </c>
      <c r="DE17" s="41" t="s">
        <v>57</v>
      </c>
      <c r="DF17" s="41" t="s">
        <v>57</v>
      </c>
      <c r="DG17" s="39" t="s">
        <v>57</v>
      </c>
      <c r="DH17" s="39" t="s">
        <v>57</v>
      </c>
      <c r="DI17" s="41" t="s">
        <v>57</v>
      </c>
      <c r="DJ17" s="39" t="s">
        <v>57</v>
      </c>
      <c r="DK17" s="39" t="s">
        <v>57</v>
      </c>
      <c r="DL17" s="41" t="s">
        <v>57</v>
      </c>
      <c r="DM17" s="39" t="s">
        <v>57</v>
      </c>
      <c r="DN17" s="39" t="s">
        <v>57</v>
      </c>
      <c r="DO17" s="41" t="s">
        <v>57</v>
      </c>
      <c r="DP17" s="58" t="s">
        <v>57</v>
      </c>
      <c r="DQ17" s="58" t="s">
        <v>57</v>
      </c>
      <c r="DR17" s="58" t="s">
        <v>57</v>
      </c>
      <c r="DS17" s="39" t="s">
        <v>57</v>
      </c>
      <c r="DT17" s="39" t="s">
        <v>57</v>
      </c>
      <c r="DU17" s="41" t="s">
        <v>57</v>
      </c>
      <c r="DV17" s="39" t="s">
        <v>57</v>
      </c>
      <c r="DW17" s="39" t="s">
        <v>57</v>
      </c>
      <c r="DX17" s="41" t="s">
        <v>57</v>
      </c>
      <c r="DY17" s="39">
        <f>(EB17+EE17+EH17+EK17)/4</f>
        <v>100</v>
      </c>
      <c r="DZ17" s="24">
        <v>1</v>
      </c>
      <c r="EA17" s="39">
        <v>100</v>
      </c>
      <c r="EB17" s="39">
        <v>100</v>
      </c>
      <c r="EC17" s="41">
        <v>1</v>
      </c>
      <c r="ED17" s="39">
        <v>100</v>
      </c>
      <c r="EE17" s="39">
        <v>100</v>
      </c>
      <c r="EF17" s="41">
        <v>1</v>
      </c>
      <c r="EG17" s="39">
        <v>100</v>
      </c>
      <c r="EH17" s="39">
        <v>100</v>
      </c>
      <c r="EI17" s="58">
        <v>1</v>
      </c>
      <c r="EJ17" s="57">
        <v>100</v>
      </c>
      <c r="EK17" s="57">
        <v>100</v>
      </c>
      <c r="EL17" s="58">
        <v>1</v>
      </c>
      <c r="EM17" s="57" t="s">
        <v>57</v>
      </c>
      <c r="EN17" s="57" t="s">
        <v>57</v>
      </c>
      <c r="EO17" s="57" t="s">
        <v>57</v>
      </c>
      <c r="EP17" s="39">
        <f t="shared" ref="EP17:EP26" si="0">ES17</f>
        <v>100</v>
      </c>
      <c r="EQ17" s="41">
        <v>1</v>
      </c>
      <c r="ER17" s="39">
        <v>100</v>
      </c>
      <c r="ES17" s="39">
        <v>100</v>
      </c>
      <c r="ET17" s="41">
        <v>1</v>
      </c>
      <c r="EU17" s="39">
        <f t="shared" ref="EU17:EU27" si="1">(EX17+FA17)/2</f>
        <v>100</v>
      </c>
      <c r="EV17" s="41">
        <v>1</v>
      </c>
      <c r="EW17" s="39">
        <v>100</v>
      </c>
      <c r="EX17" s="39">
        <v>100</v>
      </c>
      <c r="EY17" s="41">
        <v>1</v>
      </c>
      <c r="EZ17" s="39">
        <v>100</v>
      </c>
      <c r="FA17" s="39">
        <v>100</v>
      </c>
      <c r="FB17" s="41">
        <v>1</v>
      </c>
    </row>
    <row r="18" spans="1:158" s="20" customFormat="1" ht="33" customHeight="1" x14ac:dyDescent="0.3">
      <c r="A18" s="17"/>
      <c r="B18" s="38" t="s">
        <v>50</v>
      </c>
      <c r="C18" s="39">
        <f t="shared" ref="C18" si="2">(E18+DB18+DY18+EP18+EU18)/5</f>
        <v>99.542727272727262</v>
      </c>
      <c r="D18" s="41">
        <v>1</v>
      </c>
      <c r="E18" s="39">
        <f>(H18+K18+N18+Q18+T18+W18+Z18+AC18+AF18+AI18+BA18+BD18+BG18+BJ18+BM18+BP18+BS18+CE18+CK18+CN18+CQ18+CT18)/22</f>
        <v>97.713636363636354</v>
      </c>
      <c r="F18" s="41">
        <v>1</v>
      </c>
      <c r="G18" s="57">
        <v>100</v>
      </c>
      <c r="H18" s="57">
        <v>100</v>
      </c>
      <c r="I18" s="58">
        <v>1</v>
      </c>
      <c r="J18" s="39">
        <v>100</v>
      </c>
      <c r="K18" s="39">
        <v>100</v>
      </c>
      <c r="L18" s="41">
        <v>1</v>
      </c>
      <c r="M18" s="39">
        <v>100</v>
      </c>
      <c r="N18" s="39">
        <v>100</v>
      </c>
      <c r="O18" s="41">
        <v>1</v>
      </c>
      <c r="P18" s="39">
        <v>100</v>
      </c>
      <c r="Q18" s="39">
        <v>100</v>
      </c>
      <c r="R18" s="41">
        <v>1</v>
      </c>
      <c r="S18" s="39">
        <v>100</v>
      </c>
      <c r="T18" s="39">
        <v>100</v>
      </c>
      <c r="U18" s="41">
        <v>1</v>
      </c>
      <c r="V18" s="39">
        <v>100</v>
      </c>
      <c r="W18" s="39">
        <v>100</v>
      </c>
      <c r="X18" s="41">
        <v>1</v>
      </c>
      <c r="Y18" s="39">
        <v>100</v>
      </c>
      <c r="Z18" s="39">
        <v>100</v>
      </c>
      <c r="AA18" s="41">
        <v>1</v>
      </c>
      <c r="AB18" s="39">
        <v>100</v>
      </c>
      <c r="AC18" s="39">
        <v>100</v>
      </c>
      <c r="AD18" s="41">
        <v>1</v>
      </c>
      <c r="AE18" s="39">
        <v>99.7</v>
      </c>
      <c r="AF18" s="39">
        <v>99.7</v>
      </c>
      <c r="AG18" s="41">
        <v>1</v>
      </c>
      <c r="AH18" s="39">
        <v>100</v>
      </c>
      <c r="AI18" s="39">
        <v>100</v>
      </c>
      <c r="AJ18" s="41">
        <v>1</v>
      </c>
      <c r="AK18" s="39" t="s">
        <v>57</v>
      </c>
      <c r="AL18" s="39" t="s">
        <v>57</v>
      </c>
      <c r="AM18" s="39" t="s">
        <v>57</v>
      </c>
      <c r="AN18" s="39" t="s">
        <v>57</v>
      </c>
      <c r="AO18" s="39" t="s">
        <v>57</v>
      </c>
      <c r="AP18" s="39" t="s">
        <v>57</v>
      </c>
      <c r="AQ18" s="39" t="s">
        <v>57</v>
      </c>
      <c r="AR18" s="39" t="s">
        <v>57</v>
      </c>
      <c r="AS18" s="39" t="s">
        <v>57</v>
      </c>
      <c r="AT18" s="39" t="s">
        <v>57</v>
      </c>
      <c r="AU18" s="39" t="s">
        <v>57</v>
      </c>
      <c r="AV18" s="39" t="s">
        <v>57</v>
      </c>
      <c r="AW18" s="39" t="s">
        <v>57</v>
      </c>
      <c r="AX18" s="39" t="s">
        <v>57</v>
      </c>
      <c r="AY18" s="39" t="s">
        <v>57</v>
      </c>
      <c r="AZ18" s="57">
        <v>100</v>
      </c>
      <c r="BA18" s="57">
        <v>100</v>
      </c>
      <c r="BB18" s="58">
        <v>1</v>
      </c>
      <c r="BC18" s="57">
        <v>99.5</v>
      </c>
      <c r="BD18" s="57">
        <v>100</v>
      </c>
      <c r="BE18" s="58">
        <v>1</v>
      </c>
      <c r="BF18" s="59">
        <v>-12.5</v>
      </c>
      <c r="BG18" s="57">
        <v>100</v>
      </c>
      <c r="BH18" s="58">
        <v>1</v>
      </c>
      <c r="BI18" s="58">
        <v>0</v>
      </c>
      <c r="BJ18" s="57">
        <v>100</v>
      </c>
      <c r="BK18" s="58">
        <v>1</v>
      </c>
      <c r="BL18" s="58">
        <v>5</v>
      </c>
      <c r="BM18" s="57">
        <v>50</v>
      </c>
      <c r="BN18" s="58">
        <v>1</v>
      </c>
      <c r="BO18" s="39">
        <v>0</v>
      </c>
      <c r="BP18" s="39">
        <v>100</v>
      </c>
      <c r="BQ18" s="41">
        <v>1</v>
      </c>
      <c r="BR18" s="39">
        <v>0</v>
      </c>
      <c r="BS18" s="39">
        <v>100</v>
      </c>
      <c r="BT18" s="41">
        <v>1</v>
      </c>
      <c r="BU18" s="39" t="s">
        <v>57</v>
      </c>
      <c r="BV18" s="39" t="s">
        <v>57</v>
      </c>
      <c r="BW18" s="39" t="s">
        <v>57</v>
      </c>
      <c r="BX18" s="39" t="s">
        <v>57</v>
      </c>
      <c r="BY18" s="39" t="s">
        <v>57</v>
      </c>
      <c r="BZ18" s="39" t="s">
        <v>57</v>
      </c>
      <c r="CA18" s="57" t="s">
        <v>57</v>
      </c>
      <c r="CB18" s="57" t="s">
        <v>57</v>
      </c>
      <c r="CC18" s="57" t="s">
        <v>57</v>
      </c>
      <c r="CD18" s="39">
        <v>0</v>
      </c>
      <c r="CE18" s="39">
        <v>100</v>
      </c>
      <c r="CF18" s="41">
        <v>1</v>
      </c>
      <c r="CG18" s="39" t="s">
        <v>57</v>
      </c>
      <c r="CH18" s="39" t="s">
        <v>57</v>
      </c>
      <c r="CI18" s="39" t="s">
        <v>57</v>
      </c>
      <c r="CJ18" s="39">
        <v>100</v>
      </c>
      <c r="CK18" s="39">
        <v>100</v>
      </c>
      <c r="CL18" s="41">
        <v>1</v>
      </c>
      <c r="CM18" s="39">
        <v>100</v>
      </c>
      <c r="CN18" s="39">
        <v>100</v>
      </c>
      <c r="CO18" s="58">
        <v>1</v>
      </c>
      <c r="CP18" s="39">
        <v>100</v>
      </c>
      <c r="CQ18" s="39">
        <v>100</v>
      </c>
      <c r="CR18" s="41">
        <v>1</v>
      </c>
      <c r="CS18" s="39">
        <v>100</v>
      </c>
      <c r="CT18" s="39">
        <v>100</v>
      </c>
      <c r="CU18" s="41">
        <v>1</v>
      </c>
      <c r="CV18" s="39" t="s">
        <v>57</v>
      </c>
      <c r="CW18" s="39" t="s">
        <v>57</v>
      </c>
      <c r="CX18" s="39" t="s">
        <v>57</v>
      </c>
      <c r="CY18" s="39" t="s">
        <v>57</v>
      </c>
      <c r="CZ18" s="39" t="s">
        <v>57</v>
      </c>
      <c r="DA18" s="39" t="s">
        <v>57</v>
      </c>
      <c r="DB18" s="39">
        <f>(DH18+DK18+DN18+DQ18+DT18+DW18)/6</f>
        <v>100</v>
      </c>
      <c r="DC18" s="41">
        <v>1</v>
      </c>
      <c r="DD18" s="41" t="s">
        <v>57</v>
      </c>
      <c r="DE18" s="41" t="s">
        <v>57</v>
      </c>
      <c r="DF18" s="41" t="s">
        <v>57</v>
      </c>
      <c r="DG18" s="39">
        <v>100</v>
      </c>
      <c r="DH18" s="39">
        <v>100</v>
      </c>
      <c r="DI18" s="41">
        <v>1</v>
      </c>
      <c r="DJ18" s="39">
        <v>100</v>
      </c>
      <c r="DK18" s="39">
        <v>100</v>
      </c>
      <c r="DL18" s="41">
        <v>1</v>
      </c>
      <c r="DM18" s="39">
        <v>100</v>
      </c>
      <c r="DN18" s="39">
        <v>100</v>
      </c>
      <c r="DO18" s="41">
        <v>1</v>
      </c>
      <c r="DP18" s="57">
        <v>97.7</v>
      </c>
      <c r="DQ18" s="57">
        <v>100</v>
      </c>
      <c r="DR18" s="58">
        <v>1</v>
      </c>
      <c r="DS18" s="39">
        <v>0</v>
      </c>
      <c r="DT18" s="39">
        <v>100</v>
      </c>
      <c r="DU18" s="41">
        <v>1</v>
      </c>
      <c r="DV18" s="39">
        <v>0</v>
      </c>
      <c r="DW18" s="39">
        <v>100</v>
      </c>
      <c r="DX18" s="41">
        <v>1</v>
      </c>
      <c r="DY18" s="39">
        <f t="shared" ref="DY18" si="3">(EB18+EE18+EH18+EK18)/4</f>
        <v>100</v>
      </c>
      <c r="DZ18" s="24">
        <v>1</v>
      </c>
      <c r="EA18" s="39">
        <v>100</v>
      </c>
      <c r="EB18" s="39">
        <v>100</v>
      </c>
      <c r="EC18" s="41">
        <v>1</v>
      </c>
      <c r="ED18" s="39">
        <v>100</v>
      </c>
      <c r="EE18" s="39">
        <v>100</v>
      </c>
      <c r="EF18" s="41">
        <v>1</v>
      </c>
      <c r="EG18" s="39">
        <v>100</v>
      </c>
      <c r="EH18" s="39">
        <v>100</v>
      </c>
      <c r="EI18" s="58">
        <v>1</v>
      </c>
      <c r="EJ18" s="57">
        <v>100</v>
      </c>
      <c r="EK18" s="57">
        <v>100</v>
      </c>
      <c r="EL18" s="58">
        <v>1</v>
      </c>
      <c r="EM18" s="57" t="s">
        <v>57</v>
      </c>
      <c r="EN18" s="57" t="s">
        <v>57</v>
      </c>
      <c r="EO18" s="57" t="s">
        <v>57</v>
      </c>
      <c r="EP18" s="39">
        <f t="shared" si="0"/>
        <v>100</v>
      </c>
      <c r="EQ18" s="41">
        <v>1</v>
      </c>
      <c r="ER18" s="39">
        <v>100</v>
      </c>
      <c r="ES18" s="39">
        <v>100</v>
      </c>
      <c r="ET18" s="41">
        <v>1</v>
      </c>
      <c r="EU18" s="39">
        <f t="shared" si="1"/>
        <v>100</v>
      </c>
      <c r="EV18" s="41">
        <v>1</v>
      </c>
      <c r="EW18" s="39">
        <v>100</v>
      </c>
      <c r="EX18" s="39">
        <v>100</v>
      </c>
      <c r="EY18" s="41">
        <v>1</v>
      </c>
      <c r="EZ18" s="39">
        <v>100</v>
      </c>
      <c r="FA18" s="39">
        <v>100</v>
      </c>
      <c r="FB18" s="41">
        <v>1</v>
      </c>
    </row>
    <row r="19" spans="1:158" s="20" customFormat="1" ht="44.4" customHeight="1" x14ac:dyDescent="0.3">
      <c r="A19" s="17"/>
      <c r="B19" s="38" t="s">
        <v>51</v>
      </c>
      <c r="C19" s="39">
        <f>(E19+DB19+DY19+EP19+EU19)/5</f>
        <v>96.219130434782613</v>
      </c>
      <c r="D19" s="41">
        <v>4</v>
      </c>
      <c r="E19" s="39">
        <f>(H19+K19+N19+Q19+T19+W19+Z19+AC19+AF19+AI19+BA19+BD19+BG19+BJ19+BM19+BP19+BS19+CE19+CK19+CN19+CQ19+CT19+CH19)/23</f>
        <v>81.095652173913052</v>
      </c>
      <c r="F19" s="41">
        <v>4</v>
      </c>
      <c r="G19" s="57">
        <v>100</v>
      </c>
      <c r="H19" s="57">
        <v>100</v>
      </c>
      <c r="I19" s="58">
        <v>1</v>
      </c>
      <c r="J19" s="39">
        <v>100</v>
      </c>
      <c r="K19" s="39">
        <v>100</v>
      </c>
      <c r="L19" s="41">
        <v>1</v>
      </c>
      <c r="M19" s="39">
        <v>100</v>
      </c>
      <c r="N19" s="39">
        <v>100</v>
      </c>
      <c r="O19" s="41">
        <v>1</v>
      </c>
      <c r="P19" s="39">
        <v>100</v>
      </c>
      <c r="Q19" s="39">
        <v>100</v>
      </c>
      <c r="R19" s="41">
        <v>1</v>
      </c>
      <c r="S19" s="39">
        <v>100</v>
      </c>
      <c r="T19" s="39">
        <v>100</v>
      </c>
      <c r="U19" s="41">
        <v>1</v>
      </c>
      <c r="V19" s="39">
        <v>100</v>
      </c>
      <c r="W19" s="39">
        <v>100</v>
      </c>
      <c r="X19" s="41">
        <v>1</v>
      </c>
      <c r="Y19" s="39">
        <v>100</v>
      </c>
      <c r="Z19" s="39">
        <v>100</v>
      </c>
      <c r="AA19" s="41">
        <v>1</v>
      </c>
      <c r="AB19" s="39">
        <v>100</v>
      </c>
      <c r="AC19" s="39">
        <v>100</v>
      </c>
      <c r="AD19" s="41">
        <v>1</v>
      </c>
      <c r="AE19" s="39">
        <v>88.3</v>
      </c>
      <c r="AF19" s="39">
        <v>88.3</v>
      </c>
      <c r="AG19" s="41">
        <v>4</v>
      </c>
      <c r="AH19" s="39">
        <v>100</v>
      </c>
      <c r="AI19" s="39">
        <v>100</v>
      </c>
      <c r="AJ19" s="41">
        <v>1</v>
      </c>
      <c r="AK19" s="39" t="s">
        <v>57</v>
      </c>
      <c r="AL19" s="39" t="s">
        <v>57</v>
      </c>
      <c r="AM19" s="39" t="s">
        <v>57</v>
      </c>
      <c r="AN19" s="39" t="s">
        <v>57</v>
      </c>
      <c r="AO19" s="39" t="s">
        <v>57</v>
      </c>
      <c r="AP19" s="39" t="s">
        <v>57</v>
      </c>
      <c r="AQ19" s="39" t="s">
        <v>57</v>
      </c>
      <c r="AR19" s="39" t="s">
        <v>57</v>
      </c>
      <c r="AS19" s="39" t="s">
        <v>57</v>
      </c>
      <c r="AT19" s="39" t="s">
        <v>57</v>
      </c>
      <c r="AU19" s="39" t="s">
        <v>57</v>
      </c>
      <c r="AV19" s="39" t="s">
        <v>57</v>
      </c>
      <c r="AW19" s="39" t="s">
        <v>57</v>
      </c>
      <c r="AX19" s="39" t="s">
        <v>57</v>
      </c>
      <c r="AY19" s="39" t="s">
        <v>57</v>
      </c>
      <c r="AZ19" s="57">
        <v>0</v>
      </c>
      <c r="BA19" s="57">
        <v>0</v>
      </c>
      <c r="BB19" s="58">
        <v>2</v>
      </c>
      <c r="BC19" s="57">
        <v>93.9</v>
      </c>
      <c r="BD19" s="57">
        <v>98.9</v>
      </c>
      <c r="BE19" s="58">
        <v>2</v>
      </c>
      <c r="BF19" s="59">
        <v>343.4</v>
      </c>
      <c r="BG19" s="57">
        <v>0</v>
      </c>
      <c r="BH19" s="58">
        <v>2</v>
      </c>
      <c r="BI19" s="58">
        <v>1</v>
      </c>
      <c r="BJ19" s="57">
        <v>80</v>
      </c>
      <c r="BK19" s="58">
        <v>2</v>
      </c>
      <c r="BL19" s="58">
        <v>11</v>
      </c>
      <c r="BM19" s="57">
        <v>0</v>
      </c>
      <c r="BN19" s="58">
        <v>3</v>
      </c>
      <c r="BO19" s="39">
        <v>0</v>
      </c>
      <c r="BP19" s="39">
        <v>100</v>
      </c>
      <c r="BQ19" s="41">
        <v>1</v>
      </c>
      <c r="BR19" s="39">
        <v>0</v>
      </c>
      <c r="BS19" s="39">
        <v>100</v>
      </c>
      <c r="BT19" s="41">
        <v>1</v>
      </c>
      <c r="BU19" s="39" t="s">
        <v>57</v>
      </c>
      <c r="BV19" s="39" t="s">
        <v>57</v>
      </c>
      <c r="BW19" s="39" t="s">
        <v>57</v>
      </c>
      <c r="BX19" s="39" t="s">
        <v>57</v>
      </c>
      <c r="BY19" s="39" t="s">
        <v>57</v>
      </c>
      <c r="BZ19" s="39" t="s">
        <v>57</v>
      </c>
      <c r="CA19" s="57" t="s">
        <v>57</v>
      </c>
      <c r="CB19" s="57" t="s">
        <v>57</v>
      </c>
      <c r="CC19" s="57" t="s">
        <v>57</v>
      </c>
      <c r="CD19" s="39">
        <v>0</v>
      </c>
      <c r="CE19" s="39">
        <v>0</v>
      </c>
      <c r="CF19" s="41">
        <v>2</v>
      </c>
      <c r="CG19" s="39">
        <v>100</v>
      </c>
      <c r="CH19" s="39">
        <v>100</v>
      </c>
      <c r="CI19" s="41">
        <v>1</v>
      </c>
      <c r="CJ19" s="39">
        <v>100</v>
      </c>
      <c r="CK19" s="39">
        <v>100</v>
      </c>
      <c r="CL19" s="41">
        <v>1</v>
      </c>
      <c r="CM19" s="39">
        <v>98</v>
      </c>
      <c r="CN19" s="39">
        <v>98</v>
      </c>
      <c r="CO19" s="58">
        <v>2</v>
      </c>
      <c r="CP19" s="39">
        <v>100</v>
      </c>
      <c r="CQ19" s="39">
        <v>100</v>
      </c>
      <c r="CR19" s="41">
        <v>1</v>
      </c>
      <c r="CS19" s="39">
        <v>100</v>
      </c>
      <c r="CT19" s="39">
        <v>100</v>
      </c>
      <c r="CU19" s="41">
        <v>1</v>
      </c>
      <c r="CV19" s="39" t="s">
        <v>57</v>
      </c>
      <c r="CW19" s="39" t="s">
        <v>57</v>
      </c>
      <c r="CX19" s="39" t="s">
        <v>57</v>
      </c>
      <c r="CY19" s="39" t="s">
        <v>57</v>
      </c>
      <c r="CZ19" s="39" t="s">
        <v>57</v>
      </c>
      <c r="DA19" s="39" t="s">
        <v>57</v>
      </c>
      <c r="DB19" s="39">
        <f t="shared" ref="DB19" si="4">(DH19+DK19+DN19+DQ19+DT19+DW19)/6</f>
        <v>100</v>
      </c>
      <c r="DC19" s="41">
        <v>1</v>
      </c>
      <c r="DD19" s="41" t="s">
        <v>57</v>
      </c>
      <c r="DE19" s="41" t="s">
        <v>57</v>
      </c>
      <c r="DF19" s="41" t="s">
        <v>57</v>
      </c>
      <c r="DG19" s="39">
        <v>100</v>
      </c>
      <c r="DH19" s="39">
        <v>100</v>
      </c>
      <c r="DI19" s="41">
        <v>1</v>
      </c>
      <c r="DJ19" s="39">
        <v>100</v>
      </c>
      <c r="DK19" s="39">
        <v>100</v>
      </c>
      <c r="DL19" s="41">
        <v>1</v>
      </c>
      <c r="DM19" s="39">
        <v>100</v>
      </c>
      <c r="DN19" s="39">
        <v>100</v>
      </c>
      <c r="DO19" s="41">
        <v>1</v>
      </c>
      <c r="DP19" s="57">
        <v>98.9</v>
      </c>
      <c r="DQ19" s="57">
        <v>100</v>
      </c>
      <c r="DR19" s="58">
        <v>2</v>
      </c>
      <c r="DS19" s="39">
        <v>0</v>
      </c>
      <c r="DT19" s="39">
        <v>100</v>
      </c>
      <c r="DU19" s="41">
        <v>1</v>
      </c>
      <c r="DV19" s="39">
        <v>0</v>
      </c>
      <c r="DW19" s="39">
        <v>100</v>
      </c>
      <c r="DX19" s="41">
        <v>1</v>
      </c>
      <c r="DY19" s="39">
        <f>(EB19+EE19+EH19+EK19+EN19)/5</f>
        <v>100</v>
      </c>
      <c r="DZ19" s="24">
        <v>1</v>
      </c>
      <c r="EA19" s="39">
        <v>100</v>
      </c>
      <c r="EB19" s="39">
        <v>100</v>
      </c>
      <c r="EC19" s="41">
        <v>1</v>
      </c>
      <c r="ED19" s="39">
        <v>100</v>
      </c>
      <c r="EE19" s="39">
        <v>100</v>
      </c>
      <c r="EF19" s="41">
        <v>1</v>
      </c>
      <c r="EG19" s="39">
        <v>100</v>
      </c>
      <c r="EH19" s="39">
        <v>100</v>
      </c>
      <c r="EI19" s="58">
        <v>1</v>
      </c>
      <c r="EJ19" s="57">
        <v>100</v>
      </c>
      <c r="EK19" s="57">
        <v>100</v>
      </c>
      <c r="EL19" s="58">
        <v>1</v>
      </c>
      <c r="EM19" s="57">
        <v>0</v>
      </c>
      <c r="EN19" s="57">
        <v>100</v>
      </c>
      <c r="EO19" s="58">
        <v>1</v>
      </c>
      <c r="EP19" s="39">
        <f t="shared" si="0"/>
        <v>100</v>
      </c>
      <c r="EQ19" s="41">
        <v>1</v>
      </c>
      <c r="ER19" s="39">
        <v>100</v>
      </c>
      <c r="ES19" s="39">
        <v>100</v>
      </c>
      <c r="ET19" s="41">
        <v>1</v>
      </c>
      <c r="EU19" s="39">
        <f t="shared" si="1"/>
        <v>100</v>
      </c>
      <c r="EV19" s="41">
        <v>1</v>
      </c>
      <c r="EW19" s="39">
        <v>100</v>
      </c>
      <c r="EX19" s="39">
        <v>100</v>
      </c>
      <c r="EY19" s="41">
        <v>1</v>
      </c>
      <c r="EZ19" s="39">
        <v>100</v>
      </c>
      <c r="FA19" s="39">
        <v>100</v>
      </c>
      <c r="FB19" s="41">
        <v>1</v>
      </c>
    </row>
    <row r="20" spans="1:158" s="20" customFormat="1" ht="30.6" customHeight="1" x14ac:dyDescent="0.3">
      <c r="A20" s="17"/>
      <c r="B20" s="38" t="s">
        <v>60</v>
      </c>
      <c r="C20" s="39">
        <f>(E20+DB20+DY20+EP20+EU20)/5</f>
        <v>99.43578947368421</v>
      </c>
      <c r="D20" s="41">
        <v>2</v>
      </c>
      <c r="E20" s="39">
        <f>(N20+Q20+T20+W20+Z20+AC20+AF20+AI20+BD20+BG20+BJ20+BM20+BP20+BS20+CE20+CK20+CN20+CQ20+CT20)/19</f>
        <v>97.178947368421063</v>
      </c>
      <c r="F20" s="41">
        <v>2</v>
      </c>
      <c r="G20" s="57" t="s">
        <v>57</v>
      </c>
      <c r="H20" s="57" t="s">
        <v>57</v>
      </c>
      <c r="I20" s="57" t="s">
        <v>57</v>
      </c>
      <c r="J20" s="39" t="s">
        <v>57</v>
      </c>
      <c r="K20" s="39" t="s">
        <v>57</v>
      </c>
      <c r="L20" s="41" t="s">
        <v>57</v>
      </c>
      <c r="M20" s="39">
        <v>100</v>
      </c>
      <c r="N20" s="39">
        <v>100</v>
      </c>
      <c r="O20" s="41">
        <v>1</v>
      </c>
      <c r="P20" s="39">
        <v>100</v>
      </c>
      <c r="Q20" s="39">
        <v>100</v>
      </c>
      <c r="R20" s="41">
        <v>1</v>
      </c>
      <c r="S20" s="39">
        <v>100</v>
      </c>
      <c r="T20" s="39">
        <v>100</v>
      </c>
      <c r="U20" s="41">
        <v>1</v>
      </c>
      <c r="V20" s="39">
        <v>100</v>
      </c>
      <c r="W20" s="39">
        <v>100</v>
      </c>
      <c r="X20" s="41">
        <v>1</v>
      </c>
      <c r="Y20" s="39">
        <v>100</v>
      </c>
      <c r="Z20" s="39">
        <v>100</v>
      </c>
      <c r="AA20" s="41">
        <v>1</v>
      </c>
      <c r="AB20" s="39">
        <v>100</v>
      </c>
      <c r="AC20" s="39">
        <v>100</v>
      </c>
      <c r="AD20" s="41">
        <v>1</v>
      </c>
      <c r="AE20" s="39">
        <v>96.4</v>
      </c>
      <c r="AF20" s="39">
        <v>96.4</v>
      </c>
      <c r="AG20" s="41">
        <v>2</v>
      </c>
      <c r="AH20" s="39">
        <v>100</v>
      </c>
      <c r="AI20" s="39">
        <v>100</v>
      </c>
      <c r="AJ20" s="41">
        <v>1</v>
      </c>
      <c r="AK20" s="39" t="s">
        <v>57</v>
      </c>
      <c r="AL20" s="39" t="s">
        <v>57</v>
      </c>
      <c r="AM20" s="39" t="s">
        <v>57</v>
      </c>
      <c r="AN20" s="39" t="s">
        <v>57</v>
      </c>
      <c r="AO20" s="39" t="s">
        <v>57</v>
      </c>
      <c r="AP20" s="39" t="s">
        <v>57</v>
      </c>
      <c r="AQ20" s="39" t="s">
        <v>57</v>
      </c>
      <c r="AR20" s="39" t="s">
        <v>57</v>
      </c>
      <c r="AS20" s="39" t="s">
        <v>57</v>
      </c>
      <c r="AT20" s="39" t="s">
        <v>57</v>
      </c>
      <c r="AU20" s="39" t="s">
        <v>57</v>
      </c>
      <c r="AV20" s="39" t="s">
        <v>57</v>
      </c>
      <c r="AW20" s="39" t="s">
        <v>57</v>
      </c>
      <c r="AX20" s="39" t="s">
        <v>57</v>
      </c>
      <c r="AY20" s="39" t="s">
        <v>57</v>
      </c>
      <c r="AZ20" s="57" t="s">
        <v>57</v>
      </c>
      <c r="BA20" s="57" t="s">
        <v>57</v>
      </c>
      <c r="BB20" s="58" t="s">
        <v>57</v>
      </c>
      <c r="BC20" s="57">
        <v>100</v>
      </c>
      <c r="BD20" s="57">
        <v>100</v>
      </c>
      <c r="BE20" s="58">
        <v>1</v>
      </c>
      <c r="BF20" s="59">
        <v>-26.8</v>
      </c>
      <c r="BG20" s="57">
        <v>100</v>
      </c>
      <c r="BH20" s="58">
        <v>1</v>
      </c>
      <c r="BI20" s="58">
        <v>0</v>
      </c>
      <c r="BJ20" s="57">
        <v>100</v>
      </c>
      <c r="BK20" s="58">
        <v>1</v>
      </c>
      <c r="BL20" s="58">
        <v>5</v>
      </c>
      <c r="BM20" s="57">
        <v>50</v>
      </c>
      <c r="BN20" s="58">
        <v>1</v>
      </c>
      <c r="BO20" s="39">
        <v>0</v>
      </c>
      <c r="BP20" s="39">
        <v>100</v>
      </c>
      <c r="BQ20" s="41">
        <v>1</v>
      </c>
      <c r="BR20" s="39">
        <v>0</v>
      </c>
      <c r="BS20" s="39">
        <v>100</v>
      </c>
      <c r="BT20" s="41">
        <v>1</v>
      </c>
      <c r="BU20" s="39" t="s">
        <v>57</v>
      </c>
      <c r="BV20" s="39" t="s">
        <v>57</v>
      </c>
      <c r="BW20" s="39" t="s">
        <v>57</v>
      </c>
      <c r="BX20" s="39" t="s">
        <v>57</v>
      </c>
      <c r="BY20" s="39" t="s">
        <v>57</v>
      </c>
      <c r="BZ20" s="39" t="s">
        <v>57</v>
      </c>
      <c r="CA20" s="57" t="s">
        <v>57</v>
      </c>
      <c r="CB20" s="57" t="s">
        <v>57</v>
      </c>
      <c r="CC20" s="57" t="s">
        <v>57</v>
      </c>
      <c r="CD20" s="39">
        <v>0</v>
      </c>
      <c r="CE20" s="39">
        <v>100</v>
      </c>
      <c r="CF20" s="41">
        <v>1</v>
      </c>
      <c r="CG20" s="39" t="s">
        <v>57</v>
      </c>
      <c r="CH20" s="39" t="s">
        <v>57</v>
      </c>
      <c r="CI20" s="39" t="s">
        <v>57</v>
      </c>
      <c r="CJ20" s="39">
        <v>100</v>
      </c>
      <c r="CK20" s="39">
        <v>100</v>
      </c>
      <c r="CL20" s="41">
        <v>1</v>
      </c>
      <c r="CM20" s="39">
        <v>100</v>
      </c>
      <c r="CN20" s="39">
        <v>100</v>
      </c>
      <c r="CO20" s="58">
        <v>1</v>
      </c>
      <c r="CP20" s="39">
        <v>100</v>
      </c>
      <c r="CQ20" s="39">
        <v>100</v>
      </c>
      <c r="CR20" s="41">
        <v>1</v>
      </c>
      <c r="CS20" s="39">
        <v>100</v>
      </c>
      <c r="CT20" s="39">
        <v>100</v>
      </c>
      <c r="CU20" s="41">
        <v>1</v>
      </c>
      <c r="CV20" s="39" t="s">
        <v>57</v>
      </c>
      <c r="CW20" s="39" t="s">
        <v>57</v>
      </c>
      <c r="CX20" s="39" t="s">
        <v>57</v>
      </c>
      <c r="CY20" s="39" t="s">
        <v>57</v>
      </c>
      <c r="CZ20" s="39" t="s">
        <v>57</v>
      </c>
      <c r="DA20" s="39" t="s">
        <v>57</v>
      </c>
      <c r="DB20" s="39">
        <f>(DH20+DK20+DN20)/3</f>
        <v>100</v>
      </c>
      <c r="DC20" s="41">
        <v>1</v>
      </c>
      <c r="DD20" s="41" t="s">
        <v>57</v>
      </c>
      <c r="DE20" s="41" t="s">
        <v>57</v>
      </c>
      <c r="DF20" s="41" t="s">
        <v>57</v>
      </c>
      <c r="DG20" s="39">
        <v>100</v>
      </c>
      <c r="DH20" s="39">
        <v>100</v>
      </c>
      <c r="DI20" s="41">
        <v>1</v>
      </c>
      <c r="DJ20" s="39">
        <v>100</v>
      </c>
      <c r="DK20" s="39">
        <v>100</v>
      </c>
      <c r="DL20" s="41">
        <v>1</v>
      </c>
      <c r="DM20" s="39">
        <v>100</v>
      </c>
      <c r="DN20" s="39">
        <v>100</v>
      </c>
      <c r="DO20" s="41">
        <v>1</v>
      </c>
      <c r="DP20" s="57" t="s">
        <v>57</v>
      </c>
      <c r="DQ20" s="57" t="s">
        <v>57</v>
      </c>
      <c r="DR20" s="58" t="s">
        <v>57</v>
      </c>
      <c r="DS20" s="39" t="s">
        <v>57</v>
      </c>
      <c r="DT20" s="39" t="s">
        <v>57</v>
      </c>
      <c r="DU20" s="41" t="s">
        <v>57</v>
      </c>
      <c r="DV20" s="39" t="s">
        <v>57</v>
      </c>
      <c r="DW20" s="39" t="s">
        <v>57</v>
      </c>
      <c r="DX20" s="41" t="s">
        <v>57</v>
      </c>
      <c r="DY20" s="39">
        <f>(EB20+EE20+EH20+EK20)/4</f>
        <v>100</v>
      </c>
      <c r="DZ20" s="24">
        <v>1</v>
      </c>
      <c r="EA20" s="39">
        <v>100</v>
      </c>
      <c r="EB20" s="39">
        <v>100</v>
      </c>
      <c r="EC20" s="41">
        <v>1</v>
      </c>
      <c r="ED20" s="39">
        <v>100</v>
      </c>
      <c r="EE20" s="39">
        <v>100</v>
      </c>
      <c r="EF20" s="41">
        <v>1</v>
      </c>
      <c r="EG20" s="39">
        <v>100</v>
      </c>
      <c r="EH20" s="39">
        <v>100</v>
      </c>
      <c r="EI20" s="58">
        <v>1</v>
      </c>
      <c r="EJ20" s="57">
        <v>100</v>
      </c>
      <c r="EK20" s="57">
        <v>100</v>
      </c>
      <c r="EL20" s="58">
        <v>1</v>
      </c>
      <c r="EM20" s="57" t="s">
        <v>57</v>
      </c>
      <c r="EN20" s="57" t="s">
        <v>57</v>
      </c>
      <c r="EO20" s="57" t="s">
        <v>57</v>
      </c>
      <c r="EP20" s="39">
        <f t="shared" si="0"/>
        <v>100</v>
      </c>
      <c r="EQ20" s="41">
        <v>1</v>
      </c>
      <c r="ER20" s="39">
        <v>100</v>
      </c>
      <c r="ES20" s="39">
        <v>100</v>
      </c>
      <c r="ET20" s="41">
        <v>1</v>
      </c>
      <c r="EU20" s="39">
        <f t="shared" si="1"/>
        <v>100</v>
      </c>
      <c r="EV20" s="41">
        <v>1</v>
      </c>
      <c r="EW20" s="39">
        <v>100</v>
      </c>
      <c r="EX20" s="39">
        <v>100</v>
      </c>
      <c r="EY20" s="41">
        <v>1</v>
      </c>
      <c r="EZ20" s="39">
        <v>100</v>
      </c>
      <c r="FA20" s="39">
        <v>100</v>
      </c>
      <c r="FB20" s="41">
        <v>1</v>
      </c>
    </row>
    <row r="21" spans="1:158" s="12" customFormat="1" ht="31.2" customHeight="1" x14ac:dyDescent="0.25">
      <c r="A21" s="36" t="s">
        <v>59</v>
      </c>
      <c r="B21" s="44" t="s">
        <v>47</v>
      </c>
      <c r="C21" s="40">
        <f>(C22+C23+C24+C25+C26)/5</f>
        <v>89.141794058092444</v>
      </c>
      <c r="D21" s="42" t="s">
        <v>58</v>
      </c>
      <c r="E21" s="40">
        <f>(E22+E23+E24+E25+E26)/5</f>
        <v>90.084529814271747</v>
      </c>
      <c r="F21" s="42" t="s">
        <v>58</v>
      </c>
      <c r="G21" s="60">
        <f>(G23+G24+G25+G26)/4</f>
        <v>100</v>
      </c>
      <c r="H21" s="60">
        <f>(H23+H24+H25+H26)/4</f>
        <v>100</v>
      </c>
      <c r="I21" s="54" t="s">
        <v>58</v>
      </c>
      <c r="J21" s="29">
        <f>(J23+J24+J25+J26)/4</f>
        <v>100</v>
      </c>
      <c r="K21" s="29">
        <f>(K23+K24+K25+K26)/4</f>
        <v>100</v>
      </c>
      <c r="L21" s="40" t="s">
        <v>58</v>
      </c>
      <c r="M21" s="29">
        <f>(M22+M23+M24+M25+M26)/5</f>
        <v>86</v>
      </c>
      <c r="N21" s="29">
        <f t="shared" ref="N21" si="5">(N22+N23+N24+N25+N26)/5</f>
        <v>86</v>
      </c>
      <c r="O21" s="40" t="s">
        <v>58</v>
      </c>
      <c r="P21" s="29">
        <f t="shared" ref="P21:Q21" si="6">(P22+P23+P24+P25+P26)/5</f>
        <v>100</v>
      </c>
      <c r="Q21" s="29">
        <f t="shared" si="6"/>
        <v>100</v>
      </c>
      <c r="R21" s="40" t="s">
        <v>58</v>
      </c>
      <c r="S21" s="29">
        <f t="shared" ref="S21:T21" si="7">(S22+S23+S24+S25+S26)/5</f>
        <v>100</v>
      </c>
      <c r="T21" s="29">
        <f t="shared" si="7"/>
        <v>100</v>
      </c>
      <c r="U21" s="40" t="s">
        <v>58</v>
      </c>
      <c r="V21" s="29">
        <f t="shared" ref="V21:W21" si="8">(V22+V23+V24+V25+V26)/5</f>
        <v>100</v>
      </c>
      <c r="W21" s="29">
        <f t="shared" si="8"/>
        <v>100</v>
      </c>
      <c r="X21" s="40" t="s">
        <v>58</v>
      </c>
      <c r="Y21" s="29">
        <f t="shared" ref="Y21:Z21" si="9">(Y22+Y23+Y24+Y25+Y26)/5</f>
        <v>100</v>
      </c>
      <c r="Z21" s="29">
        <f t="shared" si="9"/>
        <v>100</v>
      </c>
      <c r="AA21" s="40" t="s">
        <v>58</v>
      </c>
      <c r="AB21" s="29">
        <f t="shared" ref="AB21:AC21" si="10">(AB22+AB23+AB24+AB25+AB26)/5</f>
        <v>100</v>
      </c>
      <c r="AC21" s="29">
        <f t="shared" si="10"/>
        <v>100</v>
      </c>
      <c r="AD21" s="40" t="s">
        <v>58</v>
      </c>
      <c r="AE21" s="29">
        <f>(AE22+AE23+AE24+AE25+AE26)/5</f>
        <v>98.42</v>
      </c>
      <c r="AF21" s="29">
        <f t="shared" ref="AF21" si="11">(AF22+AF23+AF24+AF25+AF26)/5</f>
        <v>98.42</v>
      </c>
      <c r="AG21" s="40" t="s">
        <v>58</v>
      </c>
      <c r="AH21" s="29">
        <f t="shared" ref="AH21:AI21" si="12">(AH22+AH23+AH24+AH25+AH26)/5</f>
        <v>100</v>
      </c>
      <c r="AI21" s="29">
        <f t="shared" si="12"/>
        <v>100</v>
      </c>
      <c r="AJ21" s="40" t="s">
        <v>58</v>
      </c>
      <c r="AK21" s="29">
        <f>(AK23+AK24+AK25+AK26)/4</f>
        <v>100</v>
      </c>
      <c r="AL21" s="29">
        <f>(AL23+AL24+AL25+AL26)/4</f>
        <v>100</v>
      </c>
      <c r="AM21" s="40" t="s">
        <v>58</v>
      </c>
      <c r="AN21" s="29">
        <f>(AN23+AN24+AN25+AN26)/4</f>
        <v>100</v>
      </c>
      <c r="AO21" s="29">
        <f>(AO23+AO24+AO25+AO26)/4</f>
        <v>100</v>
      </c>
      <c r="AP21" s="40" t="s">
        <v>58</v>
      </c>
      <c r="AQ21" s="29">
        <f>(AQ23+AQ24+AQ25+AQ26)/4</f>
        <v>100</v>
      </c>
      <c r="AR21" s="29">
        <f>(AR23+AR24+AR25+AR26)/4</f>
        <v>100</v>
      </c>
      <c r="AS21" s="40" t="s">
        <v>58</v>
      </c>
      <c r="AT21" s="29">
        <f>(AT23+AT24+AT25+AT26+AT22)/5</f>
        <v>99.320000000000007</v>
      </c>
      <c r="AU21" s="29">
        <f>(AU23+AU24+AU25+AU26+AU22)/5</f>
        <v>99.320000000000007</v>
      </c>
      <c r="AV21" s="40" t="s">
        <v>58</v>
      </c>
      <c r="AW21" s="29">
        <f>(AW24+AW25+AW26+AW22)/4</f>
        <v>96.8</v>
      </c>
      <c r="AX21" s="29">
        <f>(AX24+AX25+AX26+AX22)/4</f>
        <v>96.8</v>
      </c>
      <c r="AY21" s="40" t="s">
        <v>58</v>
      </c>
      <c r="AZ21" s="60">
        <f>(AZ22+AZ23+AZ24+AZ25+AZ26)/5</f>
        <v>20</v>
      </c>
      <c r="BA21" s="60">
        <f t="shared" ref="BA21" si="13">(BA22+BA23+BA24+BA25+BA26)/5</f>
        <v>20</v>
      </c>
      <c r="BB21" s="54" t="s">
        <v>58</v>
      </c>
      <c r="BC21" s="60">
        <f>(BC22+BC23+BC24+BC25+BC26)/5</f>
        <v>99.52000000000001</v>
      </c>
      <c r="BD21" s="60">
        <f t="shared" ref="BD21" si="14">(BD22+BD23+BD24+BD25+BD26)/5</f>
        <v>100</v>
      </c>
      <c r="BE21" s="54" t="s">
        <v>58</v>
      </c>
      <c r="BF21" s="61">
        <f>(BF22+BF23+BF24+BF25+BF26)/5</f>
        <v>277.86</v>
      </c>
      <c r="BG21" s="60">
        <f t="shared" ref="BG21" si="15">(BG22+BG23+BG24+BG25+BG26)/5</f>
        <v>80</v>
      </c>
      <c r="BH21" s="54" t="s">
        <v>58</v>
      </c>
      <c r="BI21" s="60">
        <f t="shared" ref="BI21:BJ21" si="16">(BI22+BI23+BI24+BI25+BI26)/5</f>
        <v>2.8</v>
      </c>
      <c r="BJ21" s="60">
        <f t="shared" si="16"/>
        <v>74</v>
      </c>
      <c r="BK21" s="54" t="s">
        <v>58</v>
      </c>
      <c r="BL21" s="60">
        <f t="shared" ref="BL21:BM21" si="17">(BL22+BL23+BL24+BL25+BL26)/5</f>
        <v>7.6</v>
      </c>
      <c r="BM21" s="60">
        <f t="shared" si="17"/>
        <v>36</v>
      </c>
      <c r="BN21" s="54" t="s">
        <v>58</v>
      </c>
      <c r="BO21" s="29">
        <f t="shared" ref="BO21:BP21" si="18">(BO22+BO23+BO24+BO25+BO26)/5</f>
        <v>19.22</v>
      </c>
      <c r="BP21" s="29">
        <f t="shared" si="18"/>
        <v>80</v>
      </c>
      <c r="BQ21" s="40" t="s">
        <v>58</v>
      </c>
      <c r="BR21" s="29">
        <f t="shared" ref="BR21:BS21" si="19">(BR22+BR23+BR24+BR25+BR26)/5</f>
        <v>0</v>
      </c>
      <c r="BS21" s="29">
        <f t="shared" si="19"/>
        <v>100</v>
      </c>
      <c r="BT21" s="40" t="s">
        <v>58</v>
      </c>
      <c r="BU21" s="29">
        <f>(BU23+BU24+BU25+BU26+BU22)/5</f>
        <v>3.4</v>
      </c>
      <c r="BV21" s="29">
        <f>(BV23+BV24+BV25+BV26+BV22)/5</f>
        <v>100</v>
      </c>
      <c r="BW21" s="40" t="s">
        <v>58</v>
      </c>
      <c r="BX21" s="29">
        <f>(+BX22+BX23+BX24+BX25+BX26)/5</f>
        <v>-3.4879999999999995</v>
      </c>
      <c r="BY21" s="29">
        <f>(BY22+BY23+BY24+BY25+BY26)/5</f>
        <v>60</v>
      </c>
      <c r="BZ21" s="40" t="s">
        <v>58</v>
      </c>
      <c r="CA21" s="60">
        <f>(CA22+CA24)/2</f>
        <v>0</v>
      </c>
      <c r="CB21" s="60">
        <f>(CB22+CB24)/2</f>
        <v>100</v>
      </c>
      <c r="CC21" s="54" t="s">
        <v>58</v>
      </c>
      <c r="CD21" s="29">
        <f t="shared" ref="CD21" si="20">(CD22+CD23+CD24+CD25+CD26)/5</f>
        <v>0</v>
      </c>
      <c r="CE21" s="29">
        <f>(CE22+CE23+CE24+CE25+CE26)/5</f>
        <v>60</v>
      </c>
      <c r="CF21" s="40" t="s">
        <v>58</v>
      </c>
      <c r="CG21" s="29">
        <f>(CG23+CG24)/2</f>
        <v>100</v>
      </c>
      <c r="CH21" s="29">
        <f>(CH23+CH24)/2</f>
        <v>100</v>
      </c>
      <c r="CI21" s="40" t="s">
        <v>58</v>
      </c>
      <c r="CJ21" s="29">
        <f t="shared" ref="CJ21:CK21" si="21">(CJ22+CJ23+CJ24+CJ25+CJ26)/5</f>
        <v>100</v>
      </c>
      <c r="CK21" s="29">
        <f t="shared" si="21"/>
        <v>100</v>
      </c>
      <c r="CL21" s="40" t="s">
        <v>58</v>
      </c>
      <c r="CM21" s="29">
        <f>(CM22+CM23+CM24)/3</f>
        <v>95.666666666666671</v>
      </c>
      <c r="CN21" s="29">
        <f>(CN22+CN23+CN24)/3</f>
        <v>95.666666666666671</v>
      </c>
      <c r="CO21" s="40" t="s">
        <v>58</v>
      </c>
      <c r="CP21" s="29">
        <f>(CP22+CP23+CP24+CP25+CP26)/5</f>
        <v>100</v>
      </c>
      <c r="CQ21" s="29">
        <f t="shared" ref="CQ21" si="22">(CQ22+CQ23+CQ24+CQ25+CQ26)/5</f>
        <v>100</v>
      </c>
      <c r="CR21" s="40" t="s">
        <v>58</v>
      </c>
      <c r="CS21" s="29">
        <f t="shared" ref="CS21:CT21" si="23">(CS22+CS23+CS24+CS25+CS26)/5</f>
        <v>100</v>
      </c>
      <c r="CT21" s="29">
        <f t="shared" si="23"/>
        <v>100</v>
      </c>
      <c r="CU21" s="40" t="s">
        <v>58</v>
      </c>
      <c r="CV21" s="29">
        <f>(CV23+CV24+CV25+CV26+CV22)/5</f>
        <v>100</v>
      </c>
      <c r="CW21" s="29">
        <f>(CW23+CW24+CW25+CW26+CW22)/5</f>
        <v>100</v>
      </c>
      <c r="CX21" s="40" t="s">
        <v>58</v>
      </c>
      <c r="CY21" s="29">
        <f>(CY23+CY24+CY25+CY26+CY22)/5</f>
        <v>100</v>
      </c>
      <c r="CZ21" s="29">
        <f>(CZ22+CZ23+CZ24+CZ25+CZ26)/5</f>
        <v>100</v>
      </c>
      <c r="DA21" s="40" t="s">
        <v>58</v>
      </c>
      <c r="DB21" s="29">
        <f>(DB22+DB23+DB24+DB26)/4</f>
        <v>98.928571428571431</v>
      </c>
      <c r="DC21" s="42" t="s">
        <v>58</v>
      </c>
      <c r="DD21" s="40">
        <f>DD23</f>
        <v>0</v>
      </c>
      <c r="DE21" s="40">
        <f>DE23</f>
        <v>100</v>
      </c>
      <c r="DF21" s="42" t="s">
        <v>58</v>
      </c>
      <c r="DG21" s="40">
        <f>(DG22+DG23+DG24+DG26)/4</f>
        <v>100</v>
      </c>
      <c r="DH21" s="40">
        <f>(DH22+DH23+DH24+DH26)/4</f>
        <v>100</v>
      </c>
      <c r="DI21" s="42" t="s">
        <v>58</v>
      </c>
      <c r="DJ21" s="40">
        <f>(DJ22+DJ23+DJ24+DJ26)/4</f>
        <v>100</v>
      </c>
      <c r="DK21" s="40">
        <f>(DK22+DK23+DK24+DK26)/4</f>
        <v>100</v>
      </c>
      <c r="DL21" s="42" t="s">
        <v>58</v>
      </c>
      <c r="DM21" s="40">
        <f>(DM22+DM23+DM24+DM26)/4</f>
        <v>100</v>
      </c>
      <c r="DN21" s="40">
        <f>(DN22+DN23+DN24+DN26)/4</f>
        <v>100</v>
      </c>
      <c r="DO21" s="42" t="s">
        <v>58</v>
      </c>
      <c r="DP21" s="40">
        <f>(DP22+DP23+DP24+DP26)/4</f>
        <v>101.925</v>
      </c>
      <c r="DQ21" s="40">
        <f>(DQ22+DQ23+DQ24+DQ26)/4</f>
        <v>92.5</v>
      </c>
      <c r="DR21" s="62" t="s">
        <v>58</v>
      </c>
      <c r="DS21" s="40">
        <f>(DS22+DS23+DS24+DS26)/4</f>
        <v>0</v>
      </c>
      <c r="DT21" s="40">
        <f>(DT22+DT23+DT24+DT26)/4</f>
        <v>100</v>
      </c>
      <c r="DU21" s="42" t="s">
        <v>58</v>
      </c>
      <c r="DV21" s="40">
        <f>(DV22+DV23+DV24+DV26)/4</f>
        <v>0</v>
      </c>
      <c r="DW21" s="40">
        <f>(DW22+DW23+DW24+DW26)/4</f>
        <v>100</v>
      </c>
      <c r="DX21" s="42" t="s">
        <v>58</v>
      </c>
      <c r="DY21" s="40">
        <f>(DY23+DY24+DY25+DY26+DY22)/5</f>
        <v>77.85499999999999</v>
      </c>
      <c r="DZ21" s="26" t="s">
        <v>58</v>
      </c>
      <c r="EA21" s="40">
        <f>(EA22+EA23+EA24+EA25+EA26)/5</f>
        <v>100</v>
      </c>
      <c r="EB21" s="40">
        <f>(EB22+EB23+EB24+EB25+EB26)/5</f>
        <v>100</v>
      </c>
      <c r="EC21" s="40" t="s">
        <v>58</v>
      </c>
      <c r="ED21" s="40">
        <f t="shared" ref="ED21:EE21" si="24">(ED22+ED23+ED24+ED25+ED26)/5</f>
        <v>70</v>
      </c>
      <c r="EE21" s="40">
        <f t="shared" si="24"/>
        <v>70</v>
      </c>
      <c r="EF21" s="40" t="s">
        <v>58</v>
      </c>
      <c r="EG21" s="40">
        <f t="shared" ref="EG21:EH21" si="25">(EG22+EG23+EG24+EG25+EG26)/5</f>
        <v>97.42</v>
      </c>
      <c r="EH21" s="40">
        <f t="shared" si="25"/>
        <v>97.42</v>
      </c>
      <c r="EI21" s="40" t="s">
        <v>58</v>
      </c>
      <c r="EJ21" s="40">
        <f>(EJ22+EJ23+EJ24+EJ25+EJ26)/5</f>
        <v>98.419999999999987</v>
      </c>
      <c r="EK21" s="40">
        <f t="shared" ref="EK21" si="26">(EK22+EK23+EK24+EK25+EK26)/5</f>
        <v>60</v>
      </c>
      <c r="EL21" s="40" t="s">
        <v>58</v>
      </c>
      <c r="EM21" s="60">
        <f>EM23</f>
        <v>0.1</v>
      </c>
      <c r="EN21" s="60">
        <f>EN23</f>
        <v>0</v>
      </c>
      <c r="EO21" s="42" t="s">
        <v>58</v>
      </c>
      <c r="EP21" s="40">
        <f t="shared" si="0"/>
        <v>80</v>
      </c>
      <c r="EQ21" s="40" t="s">
        <v>58</v>
      </c>
      <c r="ER21" s="29">
        <f>(ER23+ER24+ER25+ER26+ER22)/5</f>
        <v>80</v>
      </c>
      <c r="ES21" s="29">
        <f>(ES23+ES24+ES25+ES26+ES22)/5</f>
        <v>80</v>
      </c>
      <c r="ET21" s="40" t="s">
        <v>58</v>
      </c>
      <c r="EU21" s="40">
        <f>(EX21+FA21)/2</f>
        <v>100</v>
      </c>
      <c r="EV21" s="40" t="s">
        <v>58</v>
      </c>
      <c r="EW21" s="29">
        <f>(EW23+EW24+EW25+EW26+EW22)/5</f>
        <v>100</v>
      </c>
      <c r="EX21" s="29">
        <f>(EX23+EX24+EX25+EX26+EX22)/5</f>
        <v>100</v>
      </c>
      <c r="EY21" s="40" t="s">
        <v>58</v>
      </c>
      <c r="EZ21" s="29">
        <f>(EZ23+EZ24+EZ25+EZ26+EZ22)/5</f>
        <v>100</v>
      </c>
      <c r="FA21" s="29">
        <f>(FA23+FA24+FA25+FA26+FA22)/5</f>
        <v>100</v>
      </c>
      <c r="FB21" s="40" t="s">
        <v>58</v>
      </c>
    </row>
    <row r="22" spans="1:158" ht="22.2" customHeight="1" x14ac:dyDescent="0.25">
      <c r="A22" s="22"/>
      <c r="B22" s="38" t="s">
        <v>52</v>
      </c>
      <c r="C22" s="39">
        <f t="shared" ref="C22:C24" si="27">(E22+DB22+DY22+EP22+EU22)/5</f>
        <v>96.015333333333331</v>
      </c>
      <c r="D22" s="43">
        <v>1</v>
      </c>
      <c r="E22" s="39">
        <f>(N22+Q22+T22+W22+Z22+AC22+AF22+AI22+AL22+AO22+AR22+AU22+AX22+BA22+BD22+BG22+BJ22+BM22+BP22+BS22+BV22+CB22+CE22+CK22+CN22+CQ22+CT22+CW22+CZ22+BY22)/30</f>
        <v>92.576666666666668</v>
      </c>
      <c r="F22" s="43">
        <v>3</v>
      </c>
      <c r="G22" s="57" t="s">
        <v>57</v>
      </c>
      <c r="H22" s="57" t="s">
        <v>57</v>
      </c>
      <c r="I22" s="57" t="s">
        <v>57</v>
      </c>
      <c r="J22" s="39" t="s">
        <v>57</v>
      </c>
      <c r="K22" s="39" t="s">
        <v>57</v>
      </c>
      <c r="L22" s="39" t="s">
        <v>57</v>
      </c>
      <c r="M22" s="39">
        <v>100</v>
      </c>
      <c r="N22" s="39">
        <v>100</v>
      </c>
      <c r="O22" s="41">
        <v>1</v>
      </c>
      <c r="P22" s="39">
        <v>100</v>
      </c>
      <c r="Q22" s="39">
        <v>100</v>
      </c>
      <c r="R22" s="41">
        <v>1</v>
      </c>
      <c r="S22" s="39">
        <v>100</v>
      </c>
      <c r="T22" s="39">
        <v>100</v>
      </c>
      <c r="U22" s="41">
        <v>1</v>
      </c>
      <c r="V22" s="39">
        <v>100</v>
      </c>
      <c r="W22" s="39">
        <v>100</v>
      </c>
      <c r="X22" s="41">
        <v>1</v>
      </c>
      <c r="Y22" s="39">
        <v>100</v>
      </c>
      <c r="Z22" s="39">
        <v>100</v>
      </c>
      <c r="AA22" s="41">
        <v>1</v>
      </c>
      <c r="AB22" s="39">
        <v>100</v>
      </c>
      <c r="AC22" s="39">
        <v>100</v>
      </c>
      <c r="AD22" s="41">
        <v>1</v>
      </c>
      <c r="AE22" s="39">
        <v>97.3</v>
      </c>
      <c r="AF22" s="39">
        <v>97.3</v>
      </c>
      <c r="AG22" s="41">
        <v>5</v>
      </c>
      <c r="AH22" s="39">
        <v>100</v>
      </c>
      <c r="AI22" s="39">
        <v>100</v>
      </c>
      <c r="AJ22" s="41">
        <v>1</v>
      </c>
      <c r="AK22" s="39">
        <v>100</v>
      </c>
      <c r="AL22" s="39">
        <v>100</v>
      </c>
      <c r="AM22" s="41">
        <v>1</v>
      </c>
      <c r="AN22" s="39">
        <v>100</v>
      </c>
      <c r="AO22" s="39">
        <v>100</v>
      </c>
      <c r="AP22" s="41">
        <v>1</v>
      </c>
      <c r="AQ22" s="39">
        <v>100</v>
      </c>
      <c r="AR22" s="39">
        <v>100</v>
      </c>
      <c r="AS22" s="41">
        <v>1</v>
      </c>
      <c r="AT22" s="39">
        <v>100</v>
      </c>
      <c r="AU22" s="39">
        <v>100</v>
      </c>
      <c r="AV22" s="41">
        <v>1</v>
      </c>
      <c r="AW22" s="39">
        <v>100</v>
      </c>
      <c r="AX22" s="39">
        <v>100</v>
      </c>
      <c r="AY22" s="41">
        <v>1</v>
      </c>
      <c r="AZ22" s="57">
        <v>0</v>
      </c>
      <c r="BA22" s="57">
        <v>0</v>
      </c>
      <c r="BB22" s="58">
        <v>2</v>
      </c>
      <c r="BC22" s="57">
        <v>98</v>
      </c>
      <c r="BD22" s="57">
        <v>100</v>
      </c>
      <c r="BE22" s="58">
        <v>1</v>
      </c>
      <c r="BF22" s="59">
        <v>-8</v>
      </c>
      <c r="BG22" s="57">
        <v>100</v>
      </c>
      <c r="BH22" s="58">
        <v>1</v>
      </c>
      <c r="BI22" s="58">
        <v>4</v>
      </c>
      <c r="BJ22" s="57">
        <v>80</v>
      </c>
      <c r="BK22" s="58">
        <v>2</v>
      </c>
      <c r="BL22" s="58">
        <v>11</v>
      </c>
      <c r="BM22" s="57">
        <v>0</v>
      </c>
      <c r="BN22" s="58">
        <v>3</v>
      </c>
      <c r="BO22" s="39">
        <v>0</v>
      </c>
      <c r="BP22" s="39">
        <v>100</v>
      </c>
      <c r="BQ22" s="41">
        <v>1</v>
      </c>
      <c r="BR22" s="39">
        <v>0</v>
      </c>
      <c r="BS22" s="39">
        <v>100</v>
      </c>
      <c r="BT22" s="41">
        <v>1</v>
      </c>
      <c r="BU22" s="41">
        <v>1</v>
      </c>
      <c r="BV22" s="39">
        <v>100</v>
      </c>
      <c r="BW22" s="41">
        <v>1</v>
      </c>
      <c r="BX22" s="39">
        <v>16.79</v>
      </c>
      <c r="BY22" s="39">
        <v>100</v>
      </c>
      <c r="BZ22" s="41">
        <v>1</v>
      </c>
      <c r="CA22" s="57">
        <v>0</v>
      </c>
      <c r="CB22" s="57">
        <v>100</v>
      </c>
      <c r="CC22" s="58">
        <v>1</v>
      </c>
      <c r="CD22" s="39">
        <v>0</v>
      </c>
      <c r="CE22" s="39">
        <v>100</v>
      </c>
      <c r="CF22" s="41">
        <v>1</v>
      </c>
      <c r="CG22" s="39" t="s">
        <v>57</v>
      </c>
      <c r="CH22" s="39" t="s">
        <v>57</v>
      </c>
      <c r="CI22" s="41" t="s">
        <v>57</v>
      </c>
      <c r="CJ22" s="39">
        <v>100</v>
      </c>
      <c r="CK22" s="39">
        <v>100</v>
      </c>
      <c r="CL22" s="41">
        <v>1</v>
      </c>
      <c r="CM22" s="39">
        <v>100</v>
      </c>
      <c r="CN22" s="39">
        <v>100</v>
      </c>
      <c r="CO22" s="58">
        <v>1</v>
      </c>
      <c r="CP22" s="39">
        <v>100</v>
      </c>
      <c r="CQ22" s="39">
        <v>100</v>
      </c>
      <c r="CR22" s="41">
        <v>1</v>
      </c>
      <c r="CS22" s="39">
        <v>100</v>
      </c>
      <c r="CT22" s="39">
        <v>100</v>
      </c>
      <c r="CU22" s="41">
        <v>1</v>
      </c>
      <c r="CV22" s="39">
        <v>100</v>
      </c>
      <c r="CW22" s="39">
        <v>100</v>
      </c>
      <c r="CX22" s="41">
        <v>1</v>
      </c>
      <c r="CY22" s="39">
        <v>100</v>
      </c>
      <c r="CZ22" s="39">
        <v>100</v>
      </c>
      <c r="DA22" s="41">
        <v>1</v>
      </c>
      <c r="DB22" s="39">
        <f t="shared" ref="DB22:DB24" si="28">(DH22+DK22+DN22+DQ22+DT22+DW22)/6</f>
        <v>100</v>
      </c>
      <c r="DC22" s="41">
        <v>1</v>
      </c>
      <c r="DD22" s="41" t="s">
        <v>57</v>
      </c>
      <c r="DE22" s="41" t="s">
        <v>57</v>
      </c>
      <c r="DF22" s="41" t="s">
        <v>57</v>
      </c>
      <c r="DG22" s="39">
        <v>100</v>
      </c>
      <c r="DH22" s="39">
        <v>100</v>
      </c>
      <c r="DI22" s="41">
        <v>1</v>
      </c>
      <c r="DJ22" s="39">
        <v>100</v>
      </c>
      <c r="DK22" s="39">
        <v>100</v>
      </c>
      <c r="DL22" s="41">
        <v>1</v>
      </c>
      <c r="DM22" s="39">
        <v>100</v>
      </c>
      <c r="DN22" s="39">
        <v>100</v>
      </c>
      <c r="DO22" s="41">
        <v>1</v>
      </c>
      <c r="DP22" s="57">
        <v>100.2</v>
      </c>
      <c r="DQ22" s="57">
        <v>100</v>
      </c>
      <c r="DR22" s="58">
        <v>1</v>
      </c>
      <c r="DS22" s="39">
        <v>0</v>
      </c>
      <c r="DT22" s="39">
        <v>100</v>
      </c>
      <c r="DU22" s="41">
        <v>1</v>
      </c>
      <c r="DV22" s="39">
        <v>0</v>
      </c>
      <c r="DW22" s="39">
        <v>100</v>
      </c>
      <c r="DX22" s="41">
        <v>1</v>
      </c>
      <c r="DY22" s="39">
        <f>(EB22+EE22+EH22+EK22)/4</f>
        <v>87.5</v>
      </c>
      <c r="DZ22" s="24">
        <v>1</v>
      </c>
      <c r="EA22" s="39">
        <v>100</v>
      </c>
      <c r="EB22" s="39">
        <v>100</v>
      </c>
      <c r="EC22" s="41">
        <v>1</v>
      </c>
      <c r="ED22" s="39">
        <v>100</v>
      </c>
      <c r="EE22" s="39">
        <v>100</v>
      </c>
      <c r="EF22" s="41">
        <v>1</v>
      </c>
      <c r="EG22" s="39">
        <v>100</v>
      </c>
      <c r="EH22" s="39">
        <v>100</v>
      </c>
      <c r="EI22" s="58">
        <v>1</v>
      </c>
      <c r="EJ22" s="57">
        <v>98.6</v>
      </c>
      <c r="EK22" s="57">
        <v>50</v>
      </c>
      <c r="EL22" s="58">
        <v>2</v>
      </c>
      <c r="EM22" s="57" t="s">
        <v>57</v>
      </c>
      <c r="EN22" s="57" t="s">
        <v>57</v>
      </c>
      <c r="EO22" s="58" t="s">
        <v>57</v>
      </c>
      <c r="EP22" s="39">
        <f t="shared" si="0"/>
        <v>100</v>
      </c>
      <c r="EQ22" s="41">
        <v>1</v>
      </c>
      <c r="ER22" s="39">
        <v>100</v>
      </c>
      <c r="ES22" s="39">
        <v>100</v>
      </c>
      <c r="ET22" s="41">
        <v>1</v>
      </c>
      <c r="EU22" s="39">
        <f t="shared" si="1"/>
        <v>100</v>
      </c>
      <c r="EV22" s="41">
        <v>1</v>
      </c>
      <c r="EW22" s="39">
        <v>100</v>
      </c>
      <c r="EX22" s="39">
        <v>100</v>
      </c>
      <c r="EY22" s="41">
        <v>1</v>
      </c>
      <c r="EZ22" s="39">
        <v>100</v>
      </c>
      <c r="FA22" s="39">
        <v>100</v>
      </c>
      <c r="FB22" s="41">
        <v>1</v>
      </c>
    </row>
    <row r="23" spans="1:158" ht="46.2" customHeight="1" x14ac:dyDescent="0.25">
      <c r="A23" s="22"/>
      <c r="B23" s="38" t="s">
        <v>53</v>
      </c>
      <c r="C23" s="39">
        <f t="shared" si="27"/>
        <v>91.190599078341009</v>
      </c>
      <c r="D23" s="43">
        <v>4</v>
      </c>
      <c r="E23" s="39">
        <f>(H23+K23+N23+Q23+T23+W23+Z23+AC23+AF23+AI23+AL23+AO23+AR23+AU23+BA23+BD23+BG23+BJ23+BM23+BP23+BS23+BV23+BY23+CE23+CH23+CK23+CN23+CQ23+CT23+CW23+CZ23)/31</f>
        <v>80.238709677419351</v>
      </c>
      <c r="F23" s="43">
        <v>5</v>
      </c>
      <c r="G23" s="57">
        <v>100</v>
      </c>
      <c r="H23" s="57">
        <v>100</v>
      </c>
      <c r="I23" s="58">
        <v>1</v>
      </c>
      <c r="J23" s="39">
        <v>100</v>
      </c>
      <c r="K23" s="39">
        <v>100</v>
      </c>
      <c r="L23" s="41">
        <v>1</v>
      </c>
      <c r="M23" s="39">
        <v>100</v>
      </c>
      <c r="N23" s="39">
        <v>100</v>
      </c>
      <c r="O23" s="41">
        <v>1</v>
      </c>
      <c r="P23" s="39">
        <v>100</v>
      </c>
      <c r="Q23" s="39">
        <v>100</v>
      </c>
      <c r="R23" s="41">
        <v>1</v>
      </c>
      <c r="S23" s="39">
        <v>100</v>
      </c>
      <c r="T23" s="39">
        <v>100</v>
      </c>
      <c r="U23" s="41">
        <v>1</v>
      </c>
      <c r="V23" s="39">
        <v>100</v>
      </c>
      <c r="W23" s="39">
        <v>100</v>
      </c>
      <c r="X23" s="41">
        <v>1</v>
      </c>
      <c r="Y23" s="39">
        <v>100</v>
      </c>
      <c r="Z23" s="39">
        <v>100</v>
      </c>
      <c r="AA23" s="41">
        <v>1</v>
      </c>
      <c r="AB23" s="39">
        <v>100</v>
      </c>
      <c r="AC23" s="39">
        <v>100</v>
      </c>
      <c r="AD23" s="41">
        <v>1</v>
      </c>
      <c r="AE23" s="39">
        <v>98.7</v>
      </c>
      <c r="AF23" s="39">
        <v>98.7</v>
      </c>
      <c r="AG23" s="41">
        <v>2</v>
      </c>
      <c r="AH23" s="39">
        <v>100</v>
      </c>
      <c r="AI23" s="39">
        <v>100</v>
      </c>
      <c r="AJ23" s="41">
        <v>1</v>
      </c>
      <c r="AK23" s="39">
        <v>100</v>
      </c>
      <c r="AL23" s="39">
        <v>100</v>
      </c>
      <c r="AM23" s="41">
        <v>1</v>
      </c>
      <c r="AN23" s="39">
        <v>100</v>
      </c>
      <c r="AO23" s="39">
        <v>100</v>
      </c>
      <c r="AP23" s="41">
        <v>1</v>
      </c>
      <c r="AQ23" s="39">
        <v>100</v>
      </c>
      <c r="AR23" s="39">
        <v>100</v>
      </c>
      <c r="AS23" s="41">
        <v>1</v>
      </c>
      <c r="AT23" s="39">
        <v>98.7</v>
      </c>
      <c r="AU23" s="39">
        <v>98.7</v>
      </c>
      <c r="AV23" s="41">
        <v>5</v>
      </c>
      <c r="AW23" s="39" t="s">
        <v>57</v>
      </c>
      <c r="AX23" s="39" t="s">
        <v>57</v>
      </c>
      <c r="AY23" s="41" t="s">
        <v>57</v>
      </c>
      <c r="AZ23" s="57">
        <v>0</v>
      </c>
      <c r="BA23" s="57">
        <v>0</v>
      </c>
      <c r="BB23" s="58">
        <v>2</v>
      </c>
      <c r="BC23" s="57">
        <v>99.7</v>
      </c>
      <c r="BD23" s="57">
        <v>100</v>
      </c>
      <c r="BE23" s="58">
        <v>1</v>
      </c>
      <c r="BF23" s="57">
        <v>1359.2</v>
      </c>
      <c r="BG23" s="57">
        <v>0</v>
      </c>
      <c r="BH23" s="58">
        <v>2</v>
      </c>
      <c r="BI23" s="58">
        <v>0</v>
      </c>
      <c r="BJ23" s="57">
        <v>100</v>
      </c>
      <c r="BK23" s="58">
        <v>1</v>
      </c>
      <c r="BL23" s="58">
        <v>11</v>
      </c>
      <c r="BM23" s="57">
        <v>0</v>
      </c>
      <c r="BN23" s="58">
        <v>3</v>
      </c>
      <c r="BO23" s="39">
        <v>96.1</v>
      </c>
      <c r="BP23" s="39">
        <v>0</v>
      </c>
      <c r="BQ23" s="41">
        <v>2</v>
      </c>
      <c r="BR23" s="39">
        <v>0</v>
      </c>
      <c r="BS23" s="39">
        <v>100</v>
      </c>
      <c r="BT23" s="41">
        <v>1</v>
      </c>
      <c r="BU23" s="41">
        <v>1</v>
      </c>
      <c r="BV23" s="39">
        <v>100</v>
      </c>
      <c r="BW23" s="41">
        <v>1</v>
      </c>
      <c r="BX23" s="39">
        <v>-67.959999999999994</v>
      </c>
      <c r="BY23" s="39">
        <v>0</v>
      </c>
      <c r="BZ23" s="41">
        <v>2</v>
      </c>
      <c r="CA23" s="57" t="s">
        <v>57</v>
      </c>
      <c r="CB23" s="57" t="s">
        <v>57</v>
      </c>
      <c r="CC23" s="57" t="s">
        <v>57</v>
      </c>
      <c r="CD23" s="39">
        <v>0</v>
      </c>
      <c r="CE23" s="39">
        <v>0</v>
      </c>
      <c r="CF23" s="41">
        <v>2</v>
      </c>
      <c r="CG23" s="39">
        <v>100</v>
      </c>
      <c r="CH23" s="39">
        <v>100</v>
      </c>
      <c r="CI23" s="41">
        <v>1</v>
      </c>
      <c r="CJ23" s="39">
        <v>100</v>
      </c>
      <c r="CK23" s="39">
        <v>100</v>
      </c>
      <c r="CL23" s="41">
        <v>1</v>
      </c>
      <c r="CM23" s="39">
        <v>90</v>
      </c>
      <c r="CN23" s="39">
        <v>90</v>
      </c>
      <c r="CO23" s="58">
        <v>3</v>
      </c>
      <c r="CP23" s="39">
        <v>100</v>
      </c>
      <c r="CQ23" s="39">
        <v>100</v>
      </c>
      <c r="CR23" s="41">
        <v>1</v>
      </c>
      <c r="CS23" s="39">
        <v>100</v>
      </c>
      <c r="CT23" s="39">
        <v>100</v>
      </c>
      <c r="CU23" s="41">
        <v>1</v>
      </c>
      <c r="CV23" s="39">
        <v>100</v>
      </c>
      <c r="CW23" s="39">
        <v>100</v>
      </c>
      <c r="CX23" s="41">
        <v>1</v>
      </c>
      <c r="CY23" s="39">
        <v>100</v>
      </c>
      <c r="CZ23" s="39">
        <v>100</v>
      </c>
      <c r="DA23" s="41">
        <v>1</v>
      </c>
      <c r="DB23" s="39">
        <f>(DH23+DK23+DN23+DQ23+DT23+DW23+DE23)/7</f>
        <v>95.714285714285708</v>
      </c>
      <c r="DC23" s="41">
        <v>2</v>
      </c>
      <c r="DD23" s="39">
        <v>0</v>
      </c>
      <c r="DE23" s="39">
        <v>100</v>
      </c>
      <c r="DF23" s="41">
        <v>1</v>
      </c>
      <c r="DG23" s="39">
        <v>100</v>
      </c>
      <c r="DH23" s="39">
        <v>100</v>
      </c>
      <c r="DI23" s="41">
        <v>1</v>
      </c>
      <c r="DJ23" s="39">
        <v>100</v>
      </c>
      <c r="DK23" s="39">
        <v>100</v>
      </c>
      <c r="DL23" s="41">
        <v>1</v>
      </c>
      <c r="DM23" s="39">
        <v>100</v>
      </c>
      <c r="DN23" s="39">
        <v>100</v>
      </c>
      <c r="DO23" s="41">
        <v>1</v>
      </c>
      <c r="DP23" s="57">
        <v>109.5</v>
      </c>
      <c r="DQ23" s="57">
        <v>70</v>
      </c>
      <c r="DR23" s="58">
        <v>2</v>
      </c>
      <c r="DS23" s="39">
        <v>0</v>
      </c>
      <c r="DT23" s="39">
        <v>100</v>
      </c>
      <c r="DU23" s="41">
        <v>1</v>
      </c>
      <c r="DV23" s="39">
        <v>0</v>
      </c>
      <c r="DW23" s="39">
        <v>100</v>
      </c>
      <c r="DX23" s="41">
        <v>1</v>
      </c>
      <c r="DY23" s="39">
        <f t="shared" ref="DY23" si="29">(EB23+EE23+EH23+EK23+EN23)/5</f>
        <v>80</v>
      </c>
      <c r="DZ23" s="24">
        <v>2</v>
      </c>
      <c r="EA23" s="39">
        <v>100</v>
      </c>
      <c r="EB23" s="39">
        <v>100</v>
      </c>
      <c r="EC23" s="41">
        <v>1</v>
      </c>
      <c r="ED23" s="39">
        <v>100</v>
      </c>
      <c r="EE23" s="39">
        <v>100</v>
      </c>
      <c r="EF23" s="41">
        <v>1</v>
      </c>
      <c r="EG23" s="39">
        <v>100</v>
      </c>
      <c r="EH23" s="39">
        <v>100</v>
      </c>
      <c r="EI23" s="58">
        <v>1</v>
      </c>
      <c r="EJ23" s="57">
        <v>100</v>
      </c>
      <c r="EK23" s="57">
        <v>100</v>
      </c>
      <c r="EL23" s="58">
        <v>1</v>
      </c>
      <c r="EM23" s="57">
        <v>0.1</v>
      </c>
      <c r="EN23" s="57">
        <v>0</v>
      </c>
      <c r="EO23" s="58">
        <v>1</v>
      </c>
      <c r="EP23" s="39">
        <f t="shared" si="0"/>
        <v>100</v>
      </c>
      <c r="EQ23" s="41">
        <v>1</v>
      </c>
      <c r="ER23" s="39">
        <v>100</v>
      </c>
      <c r="ES23" s="39">
        <v>100</v>
      </c>
      <c r="ET23" s="41">
        <v>1</v>
      </c>
      <c r="EU23" s="39">
        <f t="shared" si="1"/>
        <v>100</v>
      </c>
      <c r="EV23" s="41">
        <v>1</v>
      </c>
      <c r="EW23" s="39">
        <v>100</v>
      </c>
      <c r="EX23" s="39">
        <v>100</v>
      </c>
      <c r="EY23" s="41">
        <v>1</v>
      </c>
      <c r="EZ23" s="39">
        <v>100</v>
      </c>
      <c r="FA23" s="39">
        <v>100</v>
      </c>
      <c r="FB23" s="41">
        <v>1</v>
      </c>
    </row>
    <row r="24" spans="1:158" ht="32.4" customHeight="1" x14ac:dyDescent="0.25">
      <c r="A24" s="22"/>
      <c r="B24" s="38" t="s">
        <v>54</v>
      </c>
      <c r="C24" s="39">
        <f t="shared" si="27"/>
        <v>91.49045454545454</v>
      </c>
      <c r="D24" s="43">
        <v>3</v>
      </c>
      <c r="E24" s="39">
        <f>(H24+K24+N24+Q24+T24+W24+Z24+AC24+AF24+AI24+AL24+AO24+AR24+AU24+AX24+BA24+BD24+BG24+BJ24+BM24+BP24+BS24+BV24+BY24+CB24+CE24+CK24+CN24+CQ24+CT24+CW24+CZ24+CH24)/33</f>
        <v>83.327272727272728</v>
      </c>
      <c r="F24" s="43">
        <v>4</v>
      </c>
      <c r="G24" s="57">
        <v>100</v>
      </c>
      <c r="H24" s="57">
        <v>100</v>
      </c>
      <c r="I24" s="58">
        <v>1</v>
      </c>
      <c r="J24" s="39">
        <v>100</v>
      </c>
      <c r="K24" s="39">
        <v>100</v>
      </c>
      <c r="L24" s="41">
        <v>1</v>
      </c>
      <c r="M24" s="39">
        <v>30</v>
      </c>
      <c r="N24" s="39">
        <v>30</v>
      </c>
      <c r="O24" s="41">
        <v>2</v>
      </c>
      <c r="P24" s="39">
        <v>100</v>
      </c>
      <c r="Q24" s="39">
        <v>100</v>
      </c>
      <c r="R24" s="41">
        <v>1</v>
      </c>
      <c r="S24" s="39">
        <v>100</v>
      </c>
      <c r="T24" s="39">
        <v>100</v>
      </c>
      <c r="U24" s="41">
        <v>1</v>
      </c>
      <c r="V24" s="39">
        <v>100</v>
      </c>
      <c r="W24" s="39">
        <v>100</v>
      </c>
      <c r="X24" s="41">
        <v>1</v>
      </c>
      <c r="Y24" s="39">
        <v>100</v>
      </c>
      <c r="Z24" s="39">
        <v>100</v>
      </c>
      <c r="AA24" s="41">
        <v>1</v>
      </c>
      <c r="AB24" s="39">
        <v>100</v>
      </c>
      <c r="AC24" s="39">
        <v>100</v>
      </c>
      <c r="AD24" s="41">
        <v>1</v>
      </c>
      <c r="AE24" s="39">
        <v>98.6</v>
      </c>
      <c r="AF24" s="39">
        <v>98.6</v>
      </c>
      <c r="AG24" s="41">
        <v>3</v>
      </c>
      <c r="AH24" s="39">
        <v>100</v>
      </c>
      <c r="AI24" s="39">
        <v>100</v>
      </c>
      <c r="AJ24" s="41">
        <v>1</v>
      </c>
      <c r="AK24" s="39">
        <v>100</v>
      </c>
      <c r="AL24" s="39">
        <v>100</v>
      </c>
      <c r="AM24" s="41">
        <v>1</v>
      </c>
      <c r="AN24" s="39">
        <v>100</v>
      </c>
      <c r="AO24" s="39">
        <v>100</v>
      </c>
      <c r="AP24" s="41">
        <v>1</v>
      </c>
      <c r="AQ24" s="39">
        <v>100</v>
      </c>
      <c r="AR24" s="39">
        <v>100</v>
      </c>
      <c r="AS24" s="41">
        <v>1</v>
      </c>
      <c r="AT24" s="39">
        <v>99.4</v>
      </c>
      <c r="AU24" s="39">
        <v>99.4</v>
      </c>
      <c r="AV24" s="41">
        <v>3</v>
      </c>
      <c r="AW24" s="39">
        <v>94.8</v>
      </c>
      <c r="AX24" s="39">
        <v>94.8</v>
      </c>
      <c r="AY24" s="41">
        <v>3</v>
      </c>
      <c r="AZ24" s="57">
        <v>0</v>
      </c>
      <c r="BA24" s="57">
        <v>0</v>
      </c>
      <c r="BB24" s="58">
        <v>2</v>
      </c>
      <c r="BC24" s="57">
        <v>99.9</v>
      </c>
      <c r="BD24" s="57">
        <v>100</v>
      </c>
      <c r="BE24" s="58">
        <v>1</v>
      </c>
      <c r="BF24" s="59">
        <v>19.100000000000001</v>
      </c>
      <c r="BG24" s="57">
        <v>100</v>
      </c>
      <c r="BH24" s="58">
        <v>1</v>
      </c>
      <c r="BI24" s="58">
        <v>6</v>
      </c>
      <c r="BJ24" s="57">
        <v>30</v>
      </c>
      <c r="BK24" s="58">
        <v>3</v>
      </c>
      <c r="BL24" s="58">
        <v>11</v>
      </c>
      <c r="BM24" s="57">
        <v>0</v>
      </c>
      <c r="BN24" s="58">
        <v>3</v>
      </c>
      <c r="BO24" s="39">
        <v>0</v>
      </c>
      <c r="BP24" s="39">
        <v>100</v>
      </c>
      <c r="BQ24" s="41">
        <v>1</v>
      </c>
      <c r="BR24" s="39">
        <v>0</v>
      </c>
      <c r="BS24" s="39">
        <v>100</v>
      </c>
      <c r="BT24" s="41">
        <v>1</v>
      </c>
      <c r="BU24" s="41">
        <v>9</v>
      </c>
      <c r="BV24" s="39">
        <v>100</v>
      </c>
      <c r="BW24" s="41">
        <v>1</v>
      </c>
      <c r="BX24" s="39">
        <v>-3.21</v>
      </c>
      <c r="BY24" s="39">
        <v>0</v>
      </c>
      <c r="BZ24" s="41">
        <v>2</v>
      </c>
      <c r="CA24" s="57">
        <v>0</v>
      </c>
      <c r="CB24" s="57">
        <v>100</v>
      </c>
      <c r="CC24" s="58">
        <v>1</v>
      </c>
      <c r="CD24" s="39">
        <v>0</v>
      </c>
      <c r="CE24" s="39">
        <v>0</v>
      </c>
      <c r="CF24" s="41">
        <v>2</v>
      </c>
      <c r="CG24" s="39">
        <v>100</v>
      </c>
      <c r="CH24" s="39">
        <v>100</v>
      </c>
      <c r="CI24" s="41">
        <v>1</v>
      </c>
      <c r="CJ24" s="39">
        <v>100</v>
      </c>
      <c r="CK24" s="39">
        <v>100</v>
      </c>
      <c r="CL24" s="41">
        <v>1</v>
      </c>
      <c r="CM24" s="39">
        <v>97</v>
      </c>
      <c r="CN24" s="39">
        <v>97</v>
      </c>
      <c r="CO24" s="58">
        <v>2</v>
      </c>
      <c r="CP24" s="39">
        <v>100</v>
      </c>
      <c r="CQ24" s="39">
        <v>100</v>
      </c>
      <c r="CR24" s="41">
        <v>1</v>
      </c>
      <c r="CS24" s="39">
        <v>100</v>
      </c>
      <c r="CT24" s="39">
        <v>100</v>
      </c>
      <c r="CU24" s="41">
        <v>1</v>
      </c>
      <c r="CV24" s="39">
        <v>100</v>
      </c>
      <c r="CW24" s="39">
        <v>100</v>
      </c>
      <c r="CX24" s="41">
        <v>1</v>
      </c>
      <c r="CY24" s="39">
        <v>100</v>
      </c>
      <c r="CZ24" s="39">
        <v>100</v>
      </c>
      <c r="DA24" s="41">
        <v>1</v>
      </c>
      <c r="DB24" s="39">
        <f t="shared" si="28"/>
        <v>100</v>
      </c>
      <c r="DC24" s="41">
        <v>1</v>
      </c>
      <c r="DD24" s="41" t="s">
        <v>57</v>
      </c>
      <c r="DE24" s="41" t="s">
        <v>57</v>
      </c>
      <c r="DF24" s="41" t="s">
        <v>57</v>
      </c>
      <c r="DG24" s="39">
        <v>100</v>
      </c>
      <c r="DH24" s="39">
        <v>100</v>
      </c>
      <c r="DI24" s="41">
        <v>1</v>
      </c>
      <c r="DJ24" s="39">
        <v>100</v>
      </c>
      <c r="DK24" s="39">
        <v>100</v>
      </c>
      <c r="DL24" s="41">
        <v>1</v>
      </c>
      <c r="DM24" s="39">
        <v>100</v>
      </c>
      <c r="DN24" s="39">
        <v>100</v>
      </c>
      <c r="DO24" s="41">
        <v>1</v>
      </c>
      <c r="DP24" s="57">
        <v>98</v>
      </c>
      <c r="DQ24" s="57">
        <v>100</v>
      </c>
      <c r="DR24" s="58">
        <v>1</v>
      </c>
      <c r="DS24" s="39">
        <v>0</v>
      </c>
      <c r="DT24" s="39">
        <v>100</v>
      </c>
      <c r="DU24" s="41">
        <v>1</v>
      </c>
      <c r="DV24" s="39">
        <v>0</v>
      </c>
      <c r="DW24" s="39">
        <v>100</v>
      </c>
      <c r="DX24" s="41">
        <v>1</v>
      </c>
      <c r="DY24" s="39">
        <f t="shared" ref="DY24:DY26" si="30">(EB24+EE24+EH24+EK24)/4</f>
        <v>74.125</v>
      </c>
      <c r="DZ24" s="24">
        <v>3</v>
      </c>
      <c r="EA24" s="39">
        <v>100</v>
      </c>
      <c r="EB24" s="39">
        <v>100</v>
      </c>
      <c r="EC24" s="41">
        <v>1</v>
      </c>
      <c r="ED24" s="39">
        <v>50</v>
      </c>
      <c r="EE24" s="39">
        <v>50</v>
      </c>
      <c r="EF24" s="41">
        <v>2</v>
      </c>
      <c r="EG24" s="39">
        <v>96.5</v>
      </c>
      <c r="EH24" s="39">
        <v>96.5</v>
      </c>
      <c r="EI24" s="58">
        <v>2</v>
      </c>
      <c r="EJ24" s="57">
        <v>98.2</v>
      </c>
      <c r="EK24" s="57">
        <v>50</v>
      </c>
      <c r="EL24" s="58">
        <v>2</v>
      </c>
      <c r="EM24" s="57" t="s">
        <v>57</v>
      </c>
      <c r="EN24" s="57" t="s">
        <v>57</v>
      </c>
      <c r="EO24" s="57" t="s">
        <v>57</v>
      </c>
      <c r="EP24" s="39">
        <f t="shared" si="0"/>
        <v>100</v>
      </c>
      <c r="EQ24" s="41">
        <v>1</v>
      </c>
      <c r="ER24" s="39">
        <v>100</v>
      </c>
      <c r="ES24" s="39">
        <v>100</v>
      </c>
      <c r="ET24" s="41">
        <v>1</v>
      </c>
      <c r="EU24" s="39">
        <f t="shared" si="1"/>
        <v>100</v>
      </c>
      <c r="EV24" s="41">
        <v>1</v>
      </c>
      <c r="EW24" s="39">
        <v>100</v>
      </c>
      <c r="EX24" s="39">
        <v>100</v>
      </c>
      <c r="EY24" s="41">
        <v>1</v>
      </c>
      <c r="EZ24" s="39">
        <v>100</v>
      </c>
      <c r="FA24" s="39">
        <v>100</v>
      </c>
      <c r="FB24" s="41">
        <v>1</v>
      </c>
    </row>
    <row r="25" spans="1:158" ht="33.6" customHeight="1" x14ac:dyDescent="0.25">
      <c r="A25" s="22"/>
      <c r="B25" s="38" t="s">
        <v>55</v>
      </c>
      <c r="C25" s="39">
        <f>(E25+DY25+EP25+EU25)/4</f>
        <v>93.132916666666659</v>
      </c>
      <c r="D25" s="43">
        <v>2</v>
      </c>
      <c r="E25" s="39">
        <f>(H25+K25+N25+Q25+T25+W25+Z25+AC25+AF25+AI25+AL25+AO25+AR25+AU25+AX25+BA25+BD25+BG25+BJ25+BM25+BP25+BS25+BV25+BY25+CE25++CK25+CQ25+CT25+CW25+CZ25)/30</f>
        <v>99.006666666666661</v>
      </c>
      <c r="F25" s="43">
        <v>1</v>
      </c>
      <c r="G25" s="57">
        <v>100</v>
      </c>
      <c r="H25" s="57">
        <v>100</v>
      </c>
      <c r="I25" s="58">
        <v>1</v>
      </c>
      <c r="J25" s="39">
        <v>100</v>
      </c>
      <c r="K25" s="39">
        <v>100</v>
      </c>
      <c r="L25" s="41">
        <v>1</v>
      </c>
      <c r="M25" s="39">
        <v>100</v>
      </c>
      <c r="N25" s="39">
        <v>100</v>
      </c>
      <c r="O25" s="41">
        <v>1</v>
      </c>
      <c r="P25" s="39">
        <v>100</v>
      </c>
      <c r="Q25" s="39">
        <v>100</v>
      </c>
      <c r="R25" s="41">
        <v>1</v>
      </c>
      <c r="S25" s="39">
        <v>100</v>
      </c>
      <c r="T25" s="39">
        <v>100</v>
      </c>
      <c r="U25" s="41">
        <v>1</v>
      </c>
      <c r="V25" s="39">
        <v>100</v>
      </c>
      <c r="W25" s="39">
        <v>100</v>
      </c>
      <c r="X25" s="41">
        <v>1</v>
      </c>
      <c r="Y25" s="39">
        <v>100</v>
      </c>
      <c r="Z25" s="39">
        <v>100</v>
      </c>
      <c r="AA25" s="41">
        <v>1</v>
      </c>
      <c r="AB25" s="39">
        <v>100</v>
      </c>
      <c r="AC25" s="39">
        <v>100</v>
      </c>
      <c r="AD25" s="41">
        <v>1</v>
      </c>
      <c r="AE25" s="39">
        <v>98.3</v>
      </c>
      <c r="AF25" s="39">
        <v>98.3</v>
      </c>
      <c r="AG25" s="41">
        <v>4</v>
      </c>
      <c r="AH25" s="39">
        <v>100</v>
      </c>
      <c r="AI25" s="39">
        <v>100</v>
      </c>
      <c r="AJ25" s="41">
        <v>1</v>
      </c>
      <c r="AK25" s="39">
        <v>100</v>
      </c>
      <c r="AL25" s="39">
        <v>100</v>
      </c>
      <c r="AM25" s="41">
        <v>1</v>
      </c>
      <c r="AN25" s="39">
        <v>100</v>
      </c>
      <c r="AO25" s="39">
        <v>100</v>
      </c>
      <c r="AP25" s="41">
        <v>1</v>
      </c>
      <c r="AQ25" s="39">
        <v>100</v>
      </c>
      <c r="AR25" s="39">
        <v>100</v>
      </c>
      <c r="AS25" s="41">
        <v>1</v>
      </c>
      <c r="AT25" s="39">
        <v>99</v>
      </c>
      <c r="AU25" s="39">
        <v>99</v>
      </c>
      <c r="AV25" s="41">
        <v>4</v>
      </c>
      <c r="AW25" s="39">
        <v>92.9</v>
      </c>
      <c r="AX25" s="39">
        <v>92.9</v>
      </c>
      <c r="AY25" s="41">
        <v>4</v>
      </c>
      <c r="AZ25" s="57">
        <v>100</v>
      </c>
      <c r="BA25" s="57">
        <v>100</v>
      </c>
      <c r="BB25" s="58">
        <v>1</v>
      </c>
      <c r="BC25" s="57">
        <v>100</v>
      </c>
      <c r="BD25" s="57">
        <v>100</v>
      </c>
      <c r="BE25" s="58">
        <v>1</v>
      </c>
      <c r="BF25" s="59">
        <v>18.600000000000001</v>
      </c>
      <c r="BG25" s="57">
        <v>100</v>
      </c>
      <c r="BH25" s="58">
        <v>1</v>
      </c>
      <c r="BI25" s="58">
        <v>2</v>
      </c>
      <c r="BJ25" s="57">
        <v>80</v>
      </c>
      <c r="BK25" s="58">
        <v>2</v>
      </c>
      <c r="BL25" s="58">
        <v>2</v>
      </c>
      <c r="BM25" s="57">
        <v>100</v>
      </c>
      <c r="BN25" s="58">
        <v>1</v>
      </c>
      <c r="BO25" s="39">
        <v>0</v>
      </c>
      <c r="BP25" s="39">
        <v>100</v>
      </c>
      <c r="BQ25" s="41">
        <v>1</v>
      </c>
      <c r="BR25" s="39">
        <v>0</v>
      </c>
      <c r="BS25" s="39">
        <v>100</v>
      </c>
      <c r="BT25" s="41">
        <v>1</v>
      </c>
      <c r="BU25" s="41">
        <v>4</v>
      </c>
      <c r="BV25" s="39">
        <v>100</v>
      </c>
      <c r="BW25" s="41">
        <v>1</v>
      </c>
      <c r="BX25" s="39">
        <v>16.649999999999999</v>
      </c>
      <c r="BY25" s="39">
        <v>100</v>
      </c>
      <c r="BZ25" s="41">
        <v>1</v>
      </c>
      <c r="CA25" s="57" t="s">
        <v>57</v>
      </c>
      <c r="CB25" s="57" t="s">
        <v>57</v>
      </c>
      <c r="CC25" s="57" t="s">
        <v>57</v>
      </c>
      <c r="CD25" s="39">
        <v>0</v>
      </c>
      <c r="CE25" s="39">
        <v>100</v>
      </c>
      <c r="CF25" s="41">
        <v>1</v>
      </c>
      <c r="CG25" s="39" t="s">
        <v>57</v>
      </c>
      <c r="CH25" s="39" t="s">
        <v>57</v>
      </c>
      <c r="CI25" s="39" t="s">
        <v>57</v>
      </c>
      <c r="CJ25" s="39">
        <v>100</v>
      </c>
      <c r="CK25" s="39">
        <v>100</v>
      </c>
      <c r="CL25" s="41">
        <v>1</v>
      </c>
      <c r="CM25" s="39" t="s">
        <v>57</v>
      </c>
      <c r="CN25" s="39" t="s">
        <v>57</v>
      </c>
      <c r="CO25" s="58" t="s">
        <v>57</v>
      </c>
      <c r="CP25" s="39">
        <v>100</v>
      </c>
      <c r="CQ25" s="39">
        <v>100</v>
      </c>
      <c r="CR25" s="41">
        <v>1</v>
      </c>
      <c r="CS25" s="39">
        <v>100</v>
      </c>
      <c r="CT25" s="39">
        <v>100</v>
      </c>
      <c r="CU25" s="41">
        <v>1</v>
      </c>
      <c r="CV25" s="39">
        <v>100</v>
      </c>
      <c r="CW25" s="39">
        <v>100</v>
      </c>
      <c r="CX25" s="41">
        <v>1</v>
      </c>
      <c r="CY25" s="39">
        <v>100</v>
      </c>
      <c r="CZ25" s="39">
        <v>100</v>
      </c>
      <c r="DA25" s="41">
        <v>1</v>
      </c>
      <c r="DB25" s="39" t="s">
        <v>57</v>
      </c>
      <c r="DC25" s="41" t="s">
        <v>57</v>
      </c>
      <c r="DD25" s="63" t="s">
        <v>57</v>
      </c>
      <c r="DE25" s="63" t="s">
        <v>57</v>
      </c>
      <c r="DF25" s="39" t="s">
        <v>57</v>
      </c>
      <c r="DG25" s="39" t="s">
        <v>57</v>
      </c>
      <c r="DH25" s="39" t="s">
        <v>57</v>
      </c>
      <c r="DI25" s="39" t="s">
        <v>57</v>
      </c>
      <c r="DJ25" s="39" t="s">
        <v>57</v>
      </c>
      <c r="DK25" s="39" t="s">
        <v>57</v>
      </c>
      <c r="DL25" s="39" t="s">
        <v>57</v>
      </c>
      <c r="DM25" s="39" t="s">
        <v>57</v>
      </c>
      <c r="DN25" s="39" t="s">
        <v>57</v>
      </c>
      <c r="DO25" s="39" t="s">
        <v>57</v>
      </c>
      <c r="DP25" s="57" t="s">
        <v>57</v>
      </c>
      <c r="DQ25" s="57" t="s">
        <v>57</v>
      </c>
      <c r="DR25" s="57" t="s">
        <v>57</v>
      </c>
      <c r="DS25" s="39" t="s">
        <v>57</v>
      </c>
      <c r="DT25" s="39" t="s">
        <v>57</v>
      </c>
      <c r="DU25" s="39" t="s">
        <v>57</v>
      </c>
      <c r="DV25" s="39" t="s">
        <v>57</v>
      </c>
      <c r="DW25" s="39" t="s">
        <v>57</v>
      </c>
      <c r="DX25" s="39" t="s">
        <v>57</v>
      </c>
      <c r="DY25" s="39">
        <f t="shared" si="30"/>
        <v>73.525000000000006</v>
      </c>
      <c r="DZ25" s="24">
        <v>4</v>
      </c>
      <c r="EA25" s="39">
        <v>100</v>
      </c>
      <c r="EB25" s="39">
        <v>100</v>
      </c>
      <c r="EC25" s="41">
        <v>1</v>
      </c>
      <c r="ED25" s="39">
        <v>50</v>
      </c>
      <c r="EE25" s="39">
        <v>50</v>
      </c>
      <c r="EF25" s="41">
        <v>2</v>
      </c>
      <c r="EG25" s="39">
        <v>94.1</v>
      </c>
      <c r="EH25" s="39">
        <v>94.1</v>
      </c>
      <c r="EI25" s="58">
        <v>3</v>
      </c>
      <c r="EJ25" s="57">
        <v>97.1</v>
      </c>
      <c r="EK25" s="57">
        <v>50</v>
      </c>
      <c r="EL25" s="58">
        <v>2</v>
      </c>
      <c r="EM25" s="57" t="s">
        <v>57</v>
      </c>
      <c r="EN25" s="57" t="s">
        <v>57</v>
      </c>
      <c r="EO25" s="57" t="s">
        <v>57</v>
      </c>
      <c r="EP25" s="39">
        <v>100</v>
      </c>
      <c r="EQ25" s="41">
        <v>1</v>
      </c>
      <c r="ER25" s="39">
        <v>100</v>
      </c>
      <c r="ES25" s="39">
        <v>100</v>
      </c>
      <c r="ET25" s="41">
        <v>1</v>
      </c>
      <c r="EU25" s="39">
        <f t="shared" si="1"/>
        <v>100</v>
      </c>
      <c r="EV25" s="41">
        <v>1</v>
      </c>
      <c r="EW25" s="39">
        <v>100</v>
      </c>
      <c r="EX25" s="39">
        <v>100</v>
      </c>
      <c r="EY25" s="41">
        <v>1</v>
      </c>
      <c r="EZ25" s="39">
        <v>100</v>
      </c>
      <c r="FA25" s="39">
        <v>100</v>
      </c>
      <c r="FB25" s="41">
        <v>1</v>
      </c>
    </row>
    <row r="26" spans="1:158" s="12" customFormat="1" ht="33.6" customHeight="1" x14ac:dyDescent="0.25">
      <c r="A26" s="25"/>
      <c r="B26" s="23" t="s">
        <v>56</v>
      </c>
      <c r="C26" s="39">
        <f>(E26+DB26+DY26+EP26+EU26)/5</f>
        <v>73.879666666666665</v>
      </c>
      <c r="D26" s="43">
        <v>5</v>
      </c>
      <c r="E26" s="39">
        <f>(H26+K26+N26+Q26+T26+W26+Z26+AC26+AF26+AI26+AL26+AO26+AR26+AU26+AX26+BA26+BD26+BG26+BJ26+BM26+BP26+BS26+BV26+BY26+CE26+CK26+CQ26+CT26+CW26+CZ26)/30</f>
        <v>95.273333333333326</v>
      </c>
      <c r="F26" s="43">
        <v>2</v>
      </c>
      <c r="G26" s="57">
        <v>100</v>
      </c>
      <c r="H26" s="57">
        <v>100</v>
      </c>
      <c r="I26" s="58">
        <v>1</v>
      </c>
      <c r="J26" s="39">
        <v>100</v>
      </c>
      <c r="K26" s="39">
        <v>100</v>
      </c>
      <c r="L26" s="41">
        <v>1</v>
      </c>
      <c r="M26" s="39">
        <v>100</v>
      </c>
      <c r="N26" s="39">
        <v>100</v>
      </c>
      <c r="O26" s="41">
        <v>1</v>
      </c>
      <c r="P26" s="39">
        <v>100</v>
      </c>
      <c r="Q26" s="39">
        <v>100</v>
      </c>
      <c r="R26" s="41">
        <v>1</v>
      </c>
      <c r="S26" s="39">
        <v>100</v>
      </c>
      <c r="T26" s="39">
        <v>100</v>
      </c>
      <c r="U26" s="41">
        <v>1</v>
      </c>
      <c r="V26" s="39">
        <v>100</v>
      </c>
      <c r="W26" s="39">
        <v>100</v>
      </c>
      <c r="X26" s="41">
        <v>1</v>
      </c>
      <c r="Y26" s="39">
        <v>100</v>
      </c>
      <c r="Z26" s="39">
        <v>100</v>
      </c>
      <c r="AA26" s="41">
        <v>1</v>
      </c>
      <c r="AB26" s="39">
        <v>100</v>
      </c>
      <c r="AC26" s="39">
        <v>100</v>
      </c>
      <c r="AD26" s="41">
        <v>1</v>
      </c>
      <c r="AE26" s="39">
        <v>99.2</v>
      </c>
      <c r="AF26" s="39">
        <v>99.2</v>
      </c>
      <c r="AG26" s="41">
        <v>1</v>
      </c>
      <c r="AH26" s="39">
        <v>100</v>
      </c>
      <c r="AI26" s="39">
        <v>100</v>
      </c>
      <c r="AJ26" s="41">
        <v>1</v>
      </c>
      <c r="AK26" s="39">
        <v>100</v>
      </c>
      <c r="AL26" s="39">
        <v>100</v>
      </c>
      <c r="AM26" s="41">
        <v>1</v>
      </c>
      <c r="AN26" s="39">
        <v>100</v>
      </c>
      <c r="AO26" s="39">
        <v>100</v>
      </c>
      <c r="AP26" s="41">
        <v>1</v>
      </c>
      <c r="AQ26" s="39">
        <v>100</v>
      </c>
      <c r="AR26" s="39">
        <v>100</v>
      </c>
      <c r="AS26" s="41">
        <v>1</v>
      </c>
      <c r="AT26" s="39">
        <v>99.5</v>
      </c>
      <c r="AU26" s="39">
        <v>99.5</v>
      </c>
      <c r="AV26" s="41">
        <v>2</v>
      </c>
      <c r="AW26" s="39">
        <v>99.5</v>
      </c>
      <c r="AX26" s="39">
        <v>99.5</v>
      </c>
      <c r="AY26" s="41">
        <v>2</v>
      </c>
      <c r="AZ26" s="57">
        <v>0</v>
      </c>
      <c r="BA26" s="57">
        <v>0</v>
      </c>
      <c r="BB26" s="58">
        <v>2</v>
      </c>
      <c r="BC26" s="57">
        <v>100</v>
      </c>
      <c r="BD26" s="57">
        <v>100</v>
      </c>
      <c r="BE26" s="58">
        <v>1</v>
      </c>
      <c r="BF26" s="59">
        <v>0.4</v>
      </c>
      <c r="BG26" s="57">
        <v>100</v>
      </c>
      <c r="BH26" s="58">
        <v>1</v>
      </c>
      <c r="BI26" s="58">
        <v>2</v>
      </c>
      <c r="BJ26" s="57">
        <v>80</v>
      </c>
      <c r="BK26" s="58">
        <v>2</v>
      </c>
      <c r="BL26" s="58">
        <v>3</v>
      </c>
      <c r="BM26" s="57">
        <v>80</v>
      </c>
      <c r="BN26" s="58">
        <v>2</v>
      </c>
      <c r="BO26" s="39">
        <v>0</v>
      </c>
      <c r="BP26" s="39">
        <v>100</v>
      </c>
      <c r="BQ26" s="41">
        <v>1</v>
      </c>
      <c r="BR26" s="39">
        <v>0</v>
      </c>
      <c r="BS26" s="39">
        <v>100</v>
      </c>
      <c r="BT26" s="43">
        <v>1</v>
      </c>
      <c r="BU26" s="41">
        <v>2</v>
      </c>
      <c r="BV26" s="39">
        <v>100</v>
      </c>
      <c r="BW26" s="41">
        <v>1</v>
      </c>
      <c r="BX26" s="39">
        <v>20.29</v>
      </c>
      <c r="BY26" s="39">
        <v>100</v>
      </c>
      <c r="BZ26" s="41">
        <v>1</v>
      </c>
      <c r="CA26" s="57" t="s">
        <v>57</v>
      </c>
      <c r="CB26" s="57" t="s">
        <v>57</v>
      </c>
      <c r="CC26" s="57" t="s">
        <v>57</v>
      </c>
      <c r="CD26" s="39">
        <v>0</v>
      </c>
      <c r="CE26" s="39">
        <v>100</v>
      </c>
      <c r="CF26" s="43">
        <v>1</v>
      </c>
      <c r="CG26" s="39" t="s">
        <v>57</v>
      </c>
      <c r="CH26" s="39" t="s">
        <v>57</v>
      </c>
      <c r="CI26" s="39" t="s">
        <v>57</v>
      </c>
      <c r="CJ26" s="39">
        <v>100</v>
      </c>
      <c r="CK26" s="39">
        <v>100</v>
      </c>
      <c r="CL26" s="43">
        <v>1</v>
      </c>
      <c r="CM26" s="40" t="s">
        <v>57</v>
      </c>
      <c r="CN26" s="40" t="s">
        <v>57</v>
      </c>
      <c r="CO26" s="64" t="s">
        <v>57</v>
      </c>
      <c r="CP26" s="39">
        <v>100</v>
      </c>
      <c r="CQ26" s="39">
        <v>100</v>
      </c>
      <c r="CR26" s="41">
        <v>1</v>
      </c>
      <c r="CS26" s="39">
        <v>100</v>
      </c>
      <c r="CT26" s="39">
        <v>100</v>
      </c>
      <c r="CU26" s="41">
        <v>1</v>
      </c>
      <c r="CV26" s="39">
        <v>100</v>
      </c>
      <c r="CW26" s="39">
        <v>100</v>
      </c>
      <c r="CX26" s="41">
        <v>1</v>
      </c>
      <c r="CY26" s="39">
        <v>100</v>
      </c>
      <c r="CZ26" s="39">
        <v>100</v>
      </c>
      <c r="DA26" s="41">
        <v>1</v>
      </c>
      <c r="DB26" s="39">
        <f t="shared" ref="DB26" si="31">(DH26+DK26+DN26+DQ26+DT26+DW26)/6</f>
        <v>100</v>
      </c>
      <c r="DC26" s="41">
        <v>1</v>
      </c>
      <c r="DD26" s="63" t="s">
        <v>57</v>
      </c>
      <c r="DE26" s="63" t="s">
        <v>57</v>
      </c>
      <c r="DF26" s="29" t="s">
        <v>57</v>
      </c>
      <c r="DG26" s="65">
        <v>100</v>
      </c>
      <c r="DH26" s="65">
        <v>100</v>
      </c>
      <c r="DI26" s="41">
        <v>1</v>
      </c>
      <c r="DJ26" s="65">
        <v>100</v>
      </c>
      <c r="DK26" s="65">
        <v>100</v>
      </c>
      <c r="DL26" s="41">
        <v>1</v>
      </c>
      <c r="DM26" s="65">
        <v>100</v>
      </c>
      <c r="DN26" s="65">
        <v>100</v>
      </c>
      <c r="DO26" s="41">
        <v>1</v>
      </c>
      <c r="DP26" s="66">
        <v>100</v>
      </c>
      <c r="DQ26" s="66">
        <v>100</v>
      </c>
      <c r="DR26" s="58">
        <v>1</v>
      </c>
      <c r="DS26" s="39">
        <v>0</v>
      </c>
      <c r="DT26" s="39">
        <v>100</v>
      </c>
      <c r="DU26" s="41">
        <v>1</v>
      </c>
      <c r="DV26" s="39">
        <v>0</v>
      </c>
      <c r="DW26" s="39">
        <v>100</v>
      </c>
      <c r="DX26" s="41">
        <v>1</v>
      </c>
      <c r="DY26" s="39">
        <f t="shared" si="30"/>
        <v>74.125</v>
      </c>
      <c r="DZ26" s="24">
        <v>3</v>
      </c>
      <c r="EA26" s="39">
        <v>100</v>
      </c>
      <c r="EB26" s="39">
        <v>100</v>
      </c>
      <c r="EC26" s="41">
        <v>1</v>
      </c>
      <c r="ED26" s="39">
        <v>50</v>
      </c>
      <c r="EE26" s="39">
        <v>50</v>
      </c>
      <c r="EF26" s="41">
        <v>2</v>
      </c>
      <c r="EG26" s="65">
        <v>96.5</v>
      </c>
      <c r="EH26" s="65">
        <v>96.5</v>
      </c>
      <c r="EI26" s="67">
        <v>2</v>
      </c>
      <c r="EJ26" s="66">
        <v>98.2</v>
      </c>
      <c r="EK26" s="57">
        <v>50</v>
      </c>
      <c r="EL26" s="58">
        <v>2</v>
      </c>
      <c r="EM26" s="57" t="s">
        <v>57</v>
      </c>
      <c r="EN26" s="57" t="s">
        <v>57</v>
      </c>
      <c r="EO26" s="60" t="s">
        <v>57</v>
      </c>
      <c r="EP26" s="39">
        <f t="shared" si="0"/>
        <v>0</v>
      </c>
      <c r="EQ26" s="41">
        <v>2</v>
      </c>
      <c r="ER26" s="39">
        <v>0</v>
      </c>
      <c r="ES26" s="39">
        <v>0</v>
      </c>
      <c r="ET26" s="41">
        <v>2</v>
      </c>
      <c r="EU26" s="39">
        <f t="shared" si="1"/>
        <v>100</v>
      </c>
      <c r="EV26" s="41">
        <v>1</v>
      </c>
      <c r="EW26" s="39">
        <v>100</v>
      </c>
      <c r="EX26" s="39">
        <v>100</v>
      </c>
      <c r="EY26" s="41">
        <v>1</v>
      </c>
      <c r="EZ26" s="39">
        <v>100</v>
      </c>
      <c r="FA26" s="39">
        <v>100</v>
      </c>
      <c r="FB26" s="41">
        <v>1</v>
      </c>
    </row>
    <row r="27" spans="1:158" s="12" customFormat="1" ht="40.950000000000003" customHeight="1" x14ac:dyDescent="0.25">
      <c r="A27" s="27"/>
      <c r="B27" s="28" t="s">
        <v>46</v>
      </c>
      <c r="C27" s="40">
        <f>(C16+C21)/2</f>
        <v>93.841491084590217</v>
      </c>
      <c r="D27" s="42" t="s">
        <v>58</v>
      </c>
      <c r="E27" s="40">
        <f>(E16+E21)/2</f>
        <v>91.524347026961124</v>
      </c>
      <c r="F27" s="42" t="s">
        <v>58</v>
      </c>
      <c r="G27" s="60">
        <f>(G16+G21)/2</f>
        <v>100</v>
      </c>
      <c r="H27" s="60">
        <f>(H16+H21)/2</f>
        <v>100</v>
      </c>
      <c r="I27" s="54" t="s">
        <v>58</v>
      </c>
      <c r="J27" s="29">
        <f>(J16+J21)/2</f>
        <v>100</v>
      </c>
      <c r="K27" s="29">
        <f>(K16+K21)/2</f>
        <v>100</v>
      </c>
      <c r="L27" s="40" t="s">
        <v>58</v>
      </c>
      <c r="M27" s="29">
        <f>(M16+M21)/2</f>
        <v>93</v>
      </c>
      <c r="N27" s="29">
        <f>(N16+N21)/2</f>
        <v>93</v>
      </c>
      <c r="O27" s="40" t="s">
        <v>58</v>
      </c>
      <c r="P27" s="29">
        <f>(P16+P21)/2</f>
        <v>100</v>
      </c>
      <c r="Q27" s="29">
        <f>(Q16+Q21)/2</f>
        <v>100</v>
      </c>
      <c r="R27" s="40" t="s">
        <v>58</v>
      </c>
      <c r="S27" s="29">
        <f>(S16+S21)/2</f>
        <v>100</v>
      </c>
      <c r="T27" s="29">
        <f>(T16+T21)/2</f>
        <v>100</v>
      </c>
      <c r="U27" s="40" t="s">
        <v>58</v>
      </c>
      <c r="V27" s="29">
        <f>(V16+V21)/2</f>
        <v>100</v>
      </c>
      <c r="W27" s="29">
        <f>(W16+W21)/2</f>
        <v>100</v>
      </c>
      <c r="X27" s="40" t="s">
        <v>58</v>
      </c>
      <c r="Y27" s="29">
        <f>(Y16+Y21)/2</f>
        <v>100</v>
      </c>
      <c r="Z27" s="29">
        <f>(Z16+Z21)/2</f>
        <v>100</v>
      </c>
      <c r="AA27" s="40" t="s">
        <v>58</v>
      </c>
      <c r="AB27" s="29">
        <f>(AB16+AB21)/2</f>
        <v>100</v>
      </c>
      <c r="AC27" s="29">
        <f>(AC16+AC21)/2</f>
        <v>100</v>
      </c>
      <c r="AD27" s="40" t="s">
        <v>58</v>
      </c>
      <c r="AE27" s="29">
        <f>(AE16+AE21)/2</f>
        <v>96.197499999999991</v>
      </c>
      <c r="AF27" s="29">
        <f>(AF16+AF21)/2</f>
        <v>96.197499999999991</v>
      </c>
      <c r="AG27" s="40" t="s">
        <v>58</v>
      </c>
      <c r="AH27" s="29">
        <f>(AH16+AH21)/2</f>
        <v>100</v>
      </c>
      <c r="AI27" s="29">
        <f>(AI16+AI21)/2</f>
        <v>100</v>
      </c>
      <c r="AJ27" s="40" t="s">
        <v>58</v>
      </c>
      <c r="AK27" s="29">
        <f>AK21</f>
        <v>100</v>
      </c>
      <c r="AL27" s="29">
        <f>AL21</f>
        <v>100</v>
      </c>
      <c r="AM27" s="40" t="s">
        <v>58</v>
      </c>
      <c r="AN27" s="29">
        <f>AN21</f>
        <v>100</v>
      </c>
      <c r="AO27" s="29">
        <f>AO21</f>
        <v>100</v>
      </c>
      <c r="AP27" s="40" t="s">
        <v>58</v>
      </c>
      <c r="AQ27" s="29">
        <f>AQ21</f>
        <v>100</v>
      </c>
      <c r="AR27" s="29">
        <f>AR21</f>
        <v>100</v>
      </c>
      <c r="AS27" s="40" t="s">
        <v>58</v>
      </c>
      <c r="AT27" s="29">
        <f>AT21</f>
        <v>99.320000000000007</v>
      </c>
      <c r="AU27" s="29">
        <f>AU21</f>
        <v>99.320000000000007</v>
      </c>
      <c r="AV27" s="40" t="s">
        <v>58</v>
      </c>
      <c r="AW27" s="29">
        <f>AW21</f>
        <v>96.8</v>
      </c>
      <c r="AX27" s="29">
        <f>AX21</f>
        <v>96.8</v>
      </c>
      <c r="AY27" s="40" t="s">
        <v>58</v>
      </c>
      <c r="AZ27" s="60">
        <f>(AZ16+AZ21)/2</f>
        <v>35</v>
      </c>
      <c r="BA27" s="60">
        <f>(BA16+BA21)/2</f>
        <v>35</v>
      </c>
      <c r="BB27" s="57" t="s">
        <v>58</v>
      </c>
      <c r="BC27" s="60">
        <f>(BC16+BC21)/2</f>
        <v>98.935000000000002</v>
      </c>
      <c r="BD27" s="60">
        <f>(BD16+BD21)/2</f>
        <v>99.862499999999997</v>
      </c>
      <c r="BE27" s="54" t="s">
        <v>58</v>
      </c>
      <c r="BF27" s="61">
        <f>(BF16+BF21)/2</f>
        <v>174.39250000000001</v>
      </c>
      <c r="BG27" s="60">
        <f>(BG16+BG21)/2</f>
        <v>77.5</v>
      </c>
      <c r="BH27" s="54" t="s">
        <v>58</v>
      </c>
      <c r="BI27" s="60">
        <f>(BI16+BI21)/2</f>
        <v>1.5249999999999999</v>
      </c>
      <c r="BJ27" s="60">
        <f>(BJ16+BJ21)/2</f>
        <v>84.5</v>
      </c>
      <c r="BK27" s="54" t="s">
        <v>58</v>
      </c>
      <c r="BL27" s="60">
        <f>(BL16+BL21)/2</f>
        <v>7.3</v>
      </c>
      <c r="BM27" s="60">
        <f>(BM16+BM21)/2</f>
        <v>34.25</v>
      </c>
      <c r="BN27" s="54" t="s">
        <v>58</v>
      </c>
      <c r="BO27" s="29">
        <f>(BO16+BO21)/2</f>
        <v>9.61</v>
      </c>
      <c r="BP27" s="29">
        <f>(BP16+BP21)/2</f>
        <v>90</v>
      </c>
      <c r="BQ27" s="40" t="s">
        <v>58</v>
      </c>
      <c r="BR27" s="29">
        <f>(BR16+BR21)/2</f>
        <v>0</v>
      </c>
      <c r="BS27" s="29">
        <f>(BS16+BS21)/2</f>
        <v>100</v>
      </c>
      <c r="BT27" s="40" t="s">
        <v>58</v>
      </c>
      <c r="BU27" s="29">
        <f>BU21</f>
        <v>3.4</v>
      </c>
      <c r="BV27" s="29">
        <f>BV21</f>
        <v>100</v>
      </c>
      <c r="BW27" s="40" t="s">
        <v>58</v>
      </c>
      <c r="BX27" s="29">
        <f>BX21</f>
        <v>-3.4879999999999995</v>
      </c>
      <c r="BY27" s="29">
        <f>BY21</f>
        <v>60</v>
      </c>
      <c r="BZ27" s="40" t="s">
        <v>58</v>
      </c>
      <c r="CA27" s="60">
        <f>CA21</f>
        <v>0</v>
      </c>
      <c r="CB27" s="60">
        <f>CB21</f>
        <v>100</v>
      </c>
      <c r="CC27" s="54" t="s">
        <v>58</v>
      </c>
      <c r="CD27" s="29">
        <f>(CD16+CD21)/2</f>
        <v>0</v>
      </c>
      <c r="CE27" s="29">
        <f>(CE16+CE21)/2</f>
        <v>67.5</v>
      </c>
      <c r="CF27" s="40" t="s">
        <v>58</v>
      </c>
      <c r="CG27" s="29">
        <f>(CG16+CG21)/2</f>
        <v>100</v>
      </c>
      <c r="CH27" s="29">
        <f>(CH21+CH16)/2</f>
        <v>100</v>
      </c>
      <c r="CI27" s="40" t="s">
        <v>58</v>
      </c>
      <c r="CJ27" s="29">
        <f>(CJ16+CJ21)/2</f>
        <v>100</v>
      </c>
      <c r="CK27" s="29">
        <f>(CK16+CK21)/2</f>
        <v>100</v>
      </c>
      <c r="CL27" s="40" t="s">
        <v>58</v>
      </c>
      <c r="CM27" s="29">
        <f>(CM16+CM21)/2</f>
        <v>97.583333333333343</v>
      </c>
      <c r="CN27" s="29">
        <f>(CN16+CN21)/2</f>
        <v>97.583333333333343</v>
      </c>
      <c r="CO27" s="40" t="s">
        <v>58</v>
      </c>
      <c r="CP27" s="29">
        <f>(CP16+CP21)/2</f>
        <v>100</v>
      </c>
      <c r="CQ27" s="29">
        <f>(CQ16+CQ21)/2</f>
        <v>100</v>
      </c>
      <c r="CR27" s="40" t="s">
        <v>58</v>
      </c>
      <c r="CS27" s="29">
        <f>(CS16+CS21)/2</f>
        <v>100</v>
      </c>
      <c r="CT27" s="29">
        <f>(CT16+CT21)/2</f>
        <v>100</v>
      </c>
      <c r="CU27" s="40" t="s">
        <v>58</v>
      </c>
      <c r="CV27" s="29">
        <f>CV21</f>
        <v>100</v>
      </c>
      <c r="CW27" s="29">
        <f>CW21</f>
        <v>100</v>
      </c>
      <c r="CX27" s="40" t="s">
        <v>58</v>
      </c>
      <c r="CY27" s="29">
        <f>CY21</f>
        <v>100</v>
      </c>
      <c r="CZ27" s="29">
        <f>CZ21</f>
        <v>100</v>
      </c>
      <c r="DA27" s="40" t="s">
        <v>58</v>
      </c>
      <c r="DB27" s="29">
        <f>(DB16+DB21)/2</f>
        <v>99.464285714285722</v>
      </c>
      <c r="DC27" s="40" t="s">
        <v>58</v>
      </c>
      <c r="DD27" s="40">
        <f>DD21</f>
        <v>0</v>
      </c>
      <c r="DE27" s="40">
        <f>DE21</f>
        <v>100</v>
      </c>
      <c r="DF27" s="40" t="s">
        <v>58</v>
      </c>
      <c r="DG27" s="40">
        <f>(DG16+DG21)/2</f>
        <v>100</v>
      </c>
      <c r="DH27" s="40">
        <f>(DH16+DH21)/2</f>
        <v>100</v>
      </c>
      <c r="DI27" s="40" t="s">
        <v>58</v>
      </c>
      <c r="DJ27" s="40">
        <f>(DJ16+DJ21)/2</f>
        <v>100</v>
      </c>
      <c r="DK27" s="40">
        <f>(DK16+DK21)/2</f>
        <v>100</v>
      </c>
      <c r="DL27" s="40" t="s">
        <v>58</v>
      </c>
      <c r="DM27" s="40">
        <f>(DM16+DM21)/2</f>
        <v>100</v>
      </c>
      <c r="DN27" s="40">
        <f>(DN16+DN21)/2</f>
        <v>100</v>
      </c>
      <c r="DO27" s="40" t="s">
        <v>58</v>
      </c>
      <c r="DP27" s="54">
        <f>(DP16+DP21)/2</f>
        <v>100.11250000000001</v>
      </c>
      <c r="DQ27" s="54">
        <f>(DQ16+DQ21)/2</f>
        <v>96.25</v>
      </c>
      <c r="DR27" s="54" t="s">
        <v>58</v>
      </c>
      <c r="DS27" s="40">
        <f>(DS16+DS21)/2</f>
        <v>0</v>
      </c>
      <c r="DT27" s="40">
        <f>(DT16+DT21)/2</f>
        <v>100</v>
      </c>
      <c r="DU27" s="40" t="s">
        <v>58</v>
      </c>
      <c r="DV27" s="40">
        <f>(DV16+DV21)/2</f>
        <v>0</v>
      </c>
      <c r="DW27" s="40">
        <f>(DW16+DW21)/2</f>
        <v>100</v>
      </c>
      <c r="DX27" s="40" t="s">
        <v>58</v>
      </c>
      <c r="DY27" s="40">
        <f>(DY16+DY21)/2</f>
        <v>88.927499999999995</v>
      </c>
      <c r="DZ27" s="40" t="s">
        <v>58</v>
      </c>
      <c r="EA27" s="40">
        <f>(EA16+EA21)/2</f>
        <v>100</v>
      </c>
      <c r="EB27" s="40">
        <f>(EB16+EB21)/2</f>
        <v>100</v>
      </c>
      <c r="EC27" s="40" t="s">
        <v>58</v>
      </c>
      <c r="ED27" s="40">
        <f>(ED16+ED21)/2</f>
        <v>85</v>
      </c>
      <c r="EE27" s="40">
        <f>(EE16+EE21)/2</f>
        <v>85</v>
      </c>
      <c r="EF27" s="40" t="s">
        <v>58</v>
      </c>
      <c r="EG27" s="40">
        <f>(EG16+EG21)/2</f>
        <v>98.710000000000008</v>
      </c>
      <c r="EH27" s="40">
        <f>(EH16+EH21)/2</f>
        <v>98.710000000000008</v>
      </c>
      <c r="EI27" s="40" t="s">
        <v>58</v>
      </c>
      <c r="EJ27" s="40">
        <f>(EJ16+EJ21)/2</f>
        <v>99.21</v>
      </c>
      <c r="EK27" s="40">
        <f>(EK16+EK21)/2</f>
        <v>80</v>
      </c>
      <c r="EL27" s="40" t="s">
        <v>58</v>
      </c>
      <c r="EM27" s="60">
        <f>(EM16+EM21)/2</f>
        <v>0.05</v>
      </c>
      <c r="EN27" s="60">
        <f>(EN16+EN21)/2</f>
        <v>50</v>
      </c>
      <c r="EO27" s="40" t="s">
        <v>58</v>
      </c>
      <c r="EP27" s="40">
        <f>ES27</f>
        <v>90</v>
      </c>
      <c r="EQ27" s="40" t="s">
        <v>58</v>
      </c>
      <c r="ER27" s="29">
        <f>(ER16+ER21)/2</f>
        <v>90</v>
      </c>
      <c r="ES27" s="29">
        <f>(ES16+ES21)/2</f>
        <v>90</v>
      </c>
      <c r="ET27" s="40" t="s">
        <v>58</v>
      </c>
      <c r="EU27" s="40">
        <f t="shared" si="1"/>
        <v>100</v>
      </c>
      <c r="EV27" s="40" t="s">
        <v>58</v>
      </c>
      <c r="EW27" s="29">
        <f>(EW16+EW21)/2</f>
        <v>100</v>
      </c>
      <c r="EX27" s="29">
        <f>(EX16+EX21)/2</f>
        <v>100</v>
      </c>
      <c r="EY27" s="40" t="s">
        <v>58</v>
      </c>
      <c r="EZ27" s="29">
        <f>(EZ16+EZ21)/2</f>
        <v>100</v>
      </c>
      <c r="FA27" s="29">
        <f>(FA16+FA21)/2</f>
        <v>100</v>
      </c>
      <c r="FB27" s="40" t="s">
        <v>58</v>
      </c>
    </row>
    <row r="28" spans="1:158" ht="18.75" customHeight="1" x14ac:dyDescent="0.25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1"/>
      <c r="R28" s="31"/>
      <c r="S28" s="31"/>
      <c r="T28" s="31"/>
      <c r="U28" s="31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/>
      <c r="AI28" s="31"/>
      <c r="AJ28" s="31"/>
      <c r="AK28" s="31"/>
      <c r="AL28" s="31"/>
      <c r="AM28" s="31"/>
      <c r="AN28" s="31"/>
      <c r="AO28" s="31"/>
      <c r="AP28" s="31"/>
      <c r="AQ28" s="32"/>
      <c r="AR28" s="32"/>
      <c r="AS28" s="32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0"/>
      <c r="BG28" s="30"/>
      <c r="BH28" s="30"/>
      <c r="BI28" s="31"/>
      <c r="BJ28" s="31"/>
      <c r="BK28" s="31"/>
      <c r="BL28" s="31"/>
      <c r="BM28" s="31"/>
      <c r="BN28" s="31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2"/>
      <c r="CN28" s="32"/>
      <c r="CO28" s="32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2"/>
      <c r="DG28" s="32"/>
      <c r="DH28" s="32"/>
      <c r="DI28" s="32"/>
      <c r="DJ28" s="32"/>
      <c r="DK28" s="32"/>
      <c r="DL28" s="32"/>
      <c r="DM28" s="32"/>
      <c r="DN28" s="32"/>
      <c r="DO28" s="31"/>
      <c r="DP28" s="32"/>
      <c r="DQ28" s="32"/>
      <c r="DR28" s="32"/>
      <c r="DS28" s="30"/>
      <c r="DT28" s="30"/>
      <c r="DU28" s="30"/>
      <c r="DV28" s="30"/>
      <c r="DW28" s="30"/>
      <c r="DX28" s="30"/>
      <c r="DY28" s="33"/>
      <c r="DZ28" s="33"/>
      <c r="EA28" s="30"/>
      <c r="EB28" s="30"/>
      <c r="EC28" s="30"/>
      <c r="ED28" s="30"/>
      <c r="EE28" s="30"/>
      <c r="EF28" s="31"/>
      <c r="EG28" s="31"/>
      <c r="EH28" s="31"/>
      <c r="EI28" s="31"/>
      <c r="EJ28" s="31"/>
      <c r="EK28" s="31"/>
      <c r="EL28" s="32"/>
      <c r="EM28" s="32"/>
      <c r="EN28" s="32"/>
      <c r="EO28" s="32"/>
      <c r="EP28" s="34"/>
      <c r="EQ28" s="34"/>
      <c r="ER28" s="32"/>
      <c r="ES28" s="32"/>
      <c r="ET28" s="30"/>
      <c r="EU28" s="30"/>
      <c r="EV28" s="30"/>
      <c r="EW28" s="30"/>
      <c r="EX28" s="30"/>
      <c r="EY28" s="30"/>
      <c r="EZ28" s="30"/>
      <c r="FA28" s="30"/>
      <c r="FB28" s="30"/>
    </row>
    <row r="29" spans="1:158" ht="13.95" x14ac:dyDescent="0.25">
      <c r="E29" s="35"/>
      <c r="AT29" s="47"/>
    </row>
    <row r="30" spans="1:158" ht="13.95" x14ac:dyDescent="0.25">
      <c r="DB30" s="81"/>
      <c r="DC30" s="81"/>
      <c r="DD30" s="81"/>
    </row>
  </sheetData>
  <autoFilter ref="A15:FB28"/>
  <mergeCells count="66">
    <mergeCell ref="EU13:EV13"/>
    <mergeCell ref="EW13:EY13"/>
    <mergeCell ref="EZ13:FB13"/>
    <mergeCell ref="EA13:EC13"/>
    <mergeCell ref="ED13:EF13"/>
    <mergeCell ref="EG13:EI13"/>
    <mergeCell ref="EJ13:EL13"/>
    <mergeCell ref="EM13:EO13"/>
    <mergeCell ref="EP13:EQ13"/>
    <mergeCell ref="CY13:DA13"/>
    <mergeCell ref="DB13:DC13"/>
    <mergeCell ref="DD13:DF13"/>
    <mergeCell ref="DB30:DD30"/>
    <mergeCell ref="ER13:ET13"/>
    <mergeCell ref="DY13:DZ13"/>
    <mergeCell ref="DG13:DI13"/>
    <mergeCell ref="DJ13:DL13"/>
    <mergeCell ref="DM13:DO13"/>
    <mergeCell ref="DP13:DR13"/>
    <mergeCell ref="DS13:DU13"/>
    <mergeCell ref="DV13:DX13"/>
    <mergeCell ref="CA13:CC13"/>
    <mergeCell ref="CD13:CF13"/>
    <mergeCell ref="CG13:CI13"/>
    <mergeCell ref="CJ13:CL13"/>
    <mergeCell ref="CM13:CO13"/>
    <mergeCell ref="BL13:BN13"/>
    <mergeCell ref="BO13:BQ13"/>
    <mergeCell ref="BR13:BT13"/>
    <mergeCell ref="BU13:BW13"/>
    <mergeCell ref="BX13:BZ13"/>
    <mergeCell ref="CS13:CU13"/>
    <mergeCell ref="CV13:CX13"/>
    <mergeCell ref="BF13:BH13"/>
    <mergeCell ref="Y13:AA13"/>
    <mergeCell ref="AB13:AD13"/>
    <mergeCell ref="AE13:AG13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CP13:CR13"/>
    <mergeCell ref="BI13:BK13"/>
    <mergeCell ref="V13:X13"/>
    <mergeCell ref="C3:L3"/>
    <mergeCell ref="W4:Y4"/>
    <mergeCell ref="V5:Y5"/>
    <mergeCell ref="V6:Y6"/>
    <mergeCell ref="B11:Y11"/>
    <mergeCell ref="G13:I13"/>
    <mergeCell ref="J13:L13"/>
    <mergeCell ref="M13:O13"/>
    <mergeCell ref="P13:R13"/>
    <mergeCell ref="S13:U13"/>
    <mergeCell ref="X8:AA8"/>
    <mergeCell ref="X9:AA9"/>
    <mergeCell ref="X7:AA7"/>
    <mergeCell ref="A13:A14"/>
    <mergeCell ref="B13:B14"/>
    <mergeCell ref="C13:C14"/>
    <mergeCell ref="D13:D14"/>
    <mergeCell ref="E13:F13"/>
  </mergeCells>
  <pageMargins left="0.39370078740157483" right="0.19685039370078741" top="0.19685039370078741" bottom="0.19685039370078741" header="0.19685039370078741" footer="0.19685039370078741"/>
  <pageSetup paperSize="9" scale="40" fitToWidth="0" fitToHeight="0" orientation="landscape" r:id="rId1"/>
  <colBreaks count="5" manualBreakCount="5">
    <brk id="30" max="47" man="1"/>
    <brk id="57" max="47" man="1"/>
    <brk id="87" max="47" man="1"/>
    <brk id="113" max="47" man="1"/>
    <brk id="13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Губкина Марина Петровна</cp:lastModifiedBy>
  <cp:lastPrinted>2025-05-21T05:00:55Z</cp:lastPrinted>
  <dcterms:created xsi:type="dcterms:W3CDTF">2022-06-09T07:33:19Z</dcterms:created>
  <dcterms:modified xsi:type="dcterms:W3CDTF">2025-05-21T05:01:20Z</dcterms:modified>
</cp:coreProperties>
</file>